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DA\Dropbox\IEDA\2017-18\PIAC compartida\Curso_2017_18\Tarea 4\"/>
    </mc:Choice>
  </mc:AlternateContent>
  <bookViews>
    <workbookView xWindow="0" yWindow="0" windowWidth="15600" windowHeight="11760"/>
  </bookViews>
  <sheets>
    <sheet name="Datos" sheetId="1" r:id="rId1"/>
    <sheet name="Mayores" sheetId="2" r:id="rId2"/>
    <sheet name="Diario" sheetId="3" r:id="rId3"/>
    <sheet name="SumasSaldos" sheetId="4" r:id="rId4"/>
    <sheet name="balance situación" sheetId="5" r:id="rId5"/>
  </sheets>
  <calcPr calcId="162913"/>
</workbook>
</file>

<file path=xl/calcChain.xml><?xml version="1.0" encoding="utf-8"?>
<calcChain xmlns="http://schemas.openxmlformats.org/spreadsheetml/2006/main">
  <c r="D144" i="1" l="1"/>
  <c r="C7" i="4" l="1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6" i="4"/>
  <c r="T33" i="1" l="1"/>
  <c r="H81" i="3" l="1"/>
  <c r="H82" i="3"/>
  <c r="H83" i="3"/>
  <c r="H84" i="3"/>
  <c r="H85" i="3"/>
  <c r="H86" i="3"/>
  <c r="E82" i="3"/>
  <c r="E83" i="3"/>
  <c r="E84" i="3"/>
  <c r="E85" i="3"/>
  <c r="E86" i="3"/>
  <c r="E81" i="3"/>
  <c r="H80" i="3"/>
  <c r="E80" i="3"/>
  <c r="H79" i="3"/>
  <c r="E79" i="3"/>
  <c r="H78" i="3"/>
  <c r="E78" i="3"/>
  <c r="H77" i="3"/>
  <c r="E77" i="3"/>
  <c r="H76" i="3"/>
  <c r="E76" i="3"/>
  <c r="H75" i="3"/>
  <c r="E75" i="3"/>
  <c r="H74" i="3"/>
  <c r="E74" i="3"/>
  <c r="H65" i="3"/>
  <c r="H66" i="3"/>
  <c r="H67" i="3"/>
  <c r="H68" i="3"/>
  <c r="H69" i="3"/>
  <c r="H70" i="3"/>
  <c r="H71" i="3"/>
  <c r="H72" i="3"/>
  <c r="E66" i="3"/>
  <c r="E67" i="3"/>
  <c r="E68" i="3"/>
  <c r="E69" i="3"/>
  <c r="E70" i="3"/>
  <c r="E71" i="3"/>
  <c r="E72" i="3"/>
  <c r="E65" i="3"/>
  <c r="H64" i="3"/>
  <c r="E64" i="3"/>
  <c r="H63" i="3"/>
  <c r="E63" i="3"/>
  <c r="H62" i="3"/>
  <c r="E62" i="3"/>
  <c r="H60" i="3"/>
  <c r="E60" i="3"/>
  <c r="H59" i="3"/>
  <c r="E59" i="3"/>
  <c r="H58" i="3"/>
  <c r="E58" i="3"/>
  <c r="H57" i="3"/>
  <c r="E57" i="3"/>
  <c r="H55" i="3"/>
  <c r="E55" i="3"/>
  <c r="H54" i="3"/>
  <c r="E54" i="3"/>
  <c r="H53" i="3"/>
  <c r="E53" i="3"/>
  <c r="H52" i="3"/>
  <c r="E52" i="3"/>
  <c r="H50" i="3"/>
  <c r="E50" i="3"/>
  <c r="H49" i="3"/>
  <c r="E49" i="3"/>
  <c r="H48" i="3"/>
  <c r="E48" i="3"/>
  <c r="H47" i="3"/>
  <c r="E47" i="3"/>
  <c r="H45" i="3"/>
  <c r="E45" i="3"/>
  <c r="H44" i="3"/>
  <c r="E44" i="3"/>
  <c r="H43" i="3"/>
  <c r="E43" i="3"/>
  <c r="H42" i="3"/>
  <c r="E42" i="3"/>
  <c r="H40" i="3"/>
  <c r="E40" i="3"/>
  <c r="H39" i="3"/>
  <c r="E39" i="3"/>
  <c r="H38" i="3"/>
  <c r="E38" i="3"/>
  <c r="H37" i="3"/>
  <c r="E37" i="3"/>
  <c r="H35" i="3"/>
  <c r="E35" i="3"/>
  <c r="H34" i="3"/>
  <c r="E34" i="3"/>
  <c r="H33" i="3"/>
  <c r="E33" i="3"/>
  <c r="H32" i="3"/>
  <c r="E32" i="3"/>
  <c r="H30" i="3"/>
  <c r="E30" i="3"/>
  <c r="H29" i="3"/>
  <c r="E29" i="3"/>
  <c r="H28" i="3"/>
  <c r="E28" i="3"/>
  <c r="H27" i="3"/>
  <c r="E27" i="3"/>
  <c r="H25" i="3"/>
  <c r="E25" i="3"/>
  <c r="H24" i="3"/>
  <c r="E24" i="3"/>
  <c r="H23" i="3"/>
  <c r="E23" i="3"/>
  <c r="H22" i="3"/>
  <c r="E22" i="3"/>
  <c r="H20" i="3"/>
  <c r="E20" i="3"/>
  <c r="H19" i="3"/>
  <c r="E19" i="3"/>
  <c r="H18" i="3"/>
  <c r="E18" i="3"/>
  <c r="H17" i="3"/>
  <c r="E17" i="3"/>
  <c r="H15" i="3"/>
  <c r="E15" i="3"/>
  <c r="H14" i="3"/>
  <c r="E14" i="3"/>
  <c r="H13" i="3"/>
  <c r="E13" i="3"/>
  <c r="H12" i="3"/>
  <c r="E12" i="3"/>
  <c r="H10" i="3"/>
  <c r="H9" i="3"/>
  <c r="H8" i="3"/>
  <c r="H7" i="3"/>
  <c r="E10" i="3"/>
  <c r="E9" i="3"/>
  <c r="E8" i="3"/>
  <c r="E7" i="3"/>
  <c r="H4" i="3"/>
  <c r="H5" i="3"/>
  <c r="E4" i="3"/>
  <c r="E5" i="3"/>
  <c r="H3" i="3"/>
  <c r="E3" i="3"/>
  <c r="F11" i="3"/>
  <c r="F16" i="3" s="1"/>
  <c r="F21" i="3" s="1"/>
  <c r="F26" i="3" s="1"/>
  <c r="F31" i="3" s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T30" i="1"/>
  <c r="D30" i="1"/>
  <c r="D29" i="1"/>
  <c r="T28" i="1"/>
  <c r="D28" i="1"/>
  <c r="T27" i="1"/>
  <c r="D27" i="1"/>
  <c r="D26" i="1"/>
  <c r="T25" i="1"/>
  <c r="D25" i="1"/>
  <c r="T24" i="1"/>
  <c r="D24" i="1"/>
  <c r="D23" i="1"/>
  <c r="T22" i="1"/>
  <c r="D22" i="1"/>
  <c r="T21" i="1"/>
  <c r="D21" i="1"/>
  <c r="D20" i="1"/>
  <c r="D19" i="1"/>
  <c r="T18" i="1"/>
  <c r="D18" i="1"/>
  <c r="D17" i="1"/>
  <c r="D16" i="1"/>
  <c r="T15" i="1"/>
  <c r="D15" i="1"/>
  <c r="T14" i="1"/>
  <c r="D14" i="1"/>
  <c r="T13" i="1"/>
  <c r="D13" i="1"/>
  <c r="D12" i="1"/>
  <c r="T11" i="1"/>
  <c r="D11" i="1"/>
  <c r="D10" i="1"/>
  <c r="D9" i="1"/>
  <c r="D8" i="1"/>
  <c r="D7" i="1"/>
  <c r="D6" i="1"/>
  <c r="D5" i="1"/>
  <c r="D4" i="1"/>
  <c r="G3" i="1"/>
  <c r="D3" i="1"/>
  <c r="M1" i="1"/>
  <c r="L1" i="1"/>
  <c r="K1" i="1"/>
  <c r="J1" i="1"/>
  <c r="I1" i="1"/>
  <c r="H1" i="1"/>
  <c r="G1" i="1"/>
  <c r="F1" i="1"/>
  <c r="S26" i="1" l="1"/>
  <c r="T26" i="1" s="1"/>
  <c r="N1" i="1"/>
  <c r="R31" i="1" s="1"/>
  <c r="T31" i="1" s="1"/>
  <c r="R16" i="1" l="1"/>
  <c r="T16" i="1" s="1"/>
  <c r="S12" i="1"/>
  <c r="T12" i="1" s="1"/>
  <c r="S29" i="1"/>
  <c r="T29" i="1" s="1"/>
  <c r="R20" i="1"/>
  <c r="T20" i="1" s="1"/>
  <c r="R19" i="1"/>
  <c r="T19" i="1" s="1"/>
  <c r="S32" i="1"/>
  <c r="T32" i="1" s="1"/>
  <c r="S17" i="1"/>
  <c r="T17" i="1" s="1"/>
  <c r="S23" i="1" l="1"/>
  <c r="T23" i="1" s="1"/>
</calcChain>
</file>

<file path=xl/sharedStrings.xml><?xml version="1.0" encoding="utf-8"?>
<sst xmlns="http://schemas.openxmlformats.org/spreadsheetml/2006/main" count="1470" uniqueCount="1141">
  <si>
    <t>Capital social</t>
  </si>
  <si>
    <t>Reserva legal</t>
  </si>
  <si>
    <t>Deudas a largo plazo con entidades de crédito</t>
  </si>
  <si>
    <t>Otros ingresos financieros</t>
  </si>
  <si>
    <t>Construcciones</t>
  </si>
  <si>
    <t>Maquinaria</t>
  </si>
  <si>
    <t>Mercaderías A</t>
  </si>
  <si>
    <t>Proveedores</t>
  </si>
  <si>
    <t>Clientes</t>
  </si>
  <si>
    <t>Clientes de dudoso cobro</t>
  </si>
  <si>
    <t>Anticipos de clientes</t>
  </si>
  <si>
    <t>Hacienda Pública, IVA soportado</t>
  </si>
  <si>
    <t>Hacienda Pública, IVA repercutido</t>
  </si>
  <si>
    <t>Deterioro de valor de créditos por operaciones comerciales</t>
  </si>
  <si>
    <t>Bancos e instituciones de crédito c/c vista, euros</t>
  </si>
  <si>
    <t>Compras de mercaderías</t>
  </si>
  <si>
    <t>Clientes, moneda extranjera ( operación por valor de 2000 $)</t>
  </si>
  <si>
    <t>Devoluciones de compras y operaciones similares</t>
  </si>
  <si>
    <t>“Rappels” por compras</t>
  </si>
  <si>
    <t>Ventas de mercaderías</t>
  </si>
  <si>
    <t>Descuentos sobre ventas por pronto pago</t>
  </si>
  <si>
    <t>Efectos comerciales en cartera</t>
  </si>
  <si>
    <t>Envases y emb. a devolver por clientes</t>
  </si>
  <si>
    <t>Hacienda Pública, deudora por IVA</t>
  </si>
  <si>
    <t>Saldo</t>
  </si>
  <si>
    <t>Nombre</t>
  </si>
  <si>
    <t>Apellido(s)</t>
  </si>
  <si>
    <t>Sergio</t>
  </si>
  <si>
    <t>Abel Vidal</t>
  </si>
  <si>
    <t>Marta</t>
  </si>
  <si>
    <t>Acedo Piñero</t>
  </si>
  <si>
    <t>Introducir DNI (sin letra)</t>
  </si>
  <si>
    <t>Nélida</t>
  </si>
  <si>
    <t>Adorna Rojas</t>
  </si>
  <si>
    <t>Jenifer</t>
  </si>
  <si>
    <t>Aguilar Fernández</t>
  </si>
  <si>
    <t>Verónica</t>
  </si>
  <si>
    <t>Alcántara Delgado</t>
  </si>
  <si>
    <t>Antonio Marcos</t>
  </si>
  <si>
    <t>Alcántara Granados</t>
  </si>
  <si>
    <t>María Verónica</t>
  </si>
  <si>
    <t>Almeneiro Calvo</t>
  </si>
  <si>
    <t>Manuel</t>
  </si>
  <si>
    <t>Angulo Jiménez</t>
  </si>
  <si>
    <t>Encarnación</t>
  </si>
  <si>
    <t>Arcas Ortega</t>
  </si>
  <si>
    <t>María Isabel</t>
  </si>
  <si>
    <t>Ariza Navarro</t>
  </si>
  <si>
    <t>Emilia</t>
  </si>
  <si>
    <t>Barrera Calvente</t>
  </si>
  <si>
    <t>Elio</t>
  </si>
  <si>
    <t>Bedmar Honrubia</t>
  </si>
  <si>
    <t>Míriam</t>
  </si>
  <si>
    <t>Benítez Prados</t>
  </si>
  <si>
    <t>Boda Suárez</t>
  </si>
  <si>
    <t>Javier</t>
  </si>
  <si>
    <t>Boto López</t>
  </si>
  <si>
    <t>Jaouad</t>
  </si>
  <si>
    <t>Boutabouzi Bellafkih</t>
  </si>
  <si>
    <t>Batseba</t>
  </si>
  <si>
    <t>Burgos Gracia</t>
  </si>
  <si>
    <t>María Almudena</t>
  </si>
  <si>
    <t>Cabañas Fernández</t>
  </si>
  <si>
    <t>Virginia</t>
  </si>
  <si>
    <t>Cabrera Crespo</t>
  </si>
  <si>
    <t>Antonio</t>
  </si>
  <si>
    <t>Calvo Romero</t>
  </si>
  <si>
    <t>Leocadia</t>
  </si>
  <si>
    <t>Camacho De Lorenzo</t>
  </si>
  <si>
    <t>María Jesús</t>
  </si>
  <si>
    <t>Caro Salguero</t>
  </si>
  <si>
    <t>Mariana</t>
  </si>
  <si>
    <t>Casares</t>
  </si>
  <si>
    <t>Tania</t>
  </si>
  <si>
    <t>Castaño Ríos</t>
  </si>
  <si>
    <t>Antonio Manuel</t>
  </si>
  <si>
    <t>Castilla Marín</t>
  </si>
  <si>
    <t>María Luisa</t>
  </si>
  <si>
    <t>Castro Arcos</t>
  </si>
  <si>
    <t>Andrés</t>
  </si>
  <si>
    <t>Ceballos Calvente</t>
  </si>
  <si>
    <t>José David</t>
  </si>
  <si>
    <t>Chacón Maya</t>
  </si>
  <si>
    <t>Rabab</t>
  </si>
  <si>
    <t>Chargui Wafik</t>
  </si>
  <si>
    <t>Adrián</t>
  </si>
  <si>
    <t>Clavijo Madrid</t>
  </si>
  <si>
    <t>Inmaculada</t>
  </si>
  <si>
    <t>Cobos Hidalgo</t>
  </si>
  <si>
    <t>Patry</t>
  </si>
  <si>
    <t>Corona Martínez</t>
  </si>
  <si>
    <t>Isabel</t>
  </si>
  <si>
    <t>Cortes Bermúdez</t>
  </si>
  <si>
    <t>Lydia</t>
  </si>
  <si>
    <t>Cubillas Rodríguez</t>
  </si>
  <si>
    <t>Lucas</t>
  </si>
  <si>
    <t>Da Rosa Hugo</t>
  </si>
  <si>
    <t>De la Puente Infantes</t>
  </si>
  <si>
    <t>Cristina</t>
  </si>
  <si>
    <t>Delgado Rubio</t>
  </si>
  <si>
    <t>Marina</t>
  </si>
  <si>
    <t>Domínguez Fuentesal</t>
  </si>
  <si>
    <t>María del Rocío</t>
  </si>
  <si>
    <t>Domínguez Prieto</t>
  </si>
  <si>
    <t>Araceli</t>
  </si>
  <si>
    <t>Egea Pérez</t>
  </si>
  <si>
    <t>María de las Nieves</t>
  </si>
  <si>
    <t>Escalona Gómez</t>
  </si>
  <si>
    <t>Anaís</t>
  </si>
  <si>
    <t>Estévez Molina</t>
  </si>
  <si>
    <t>Antonia</t>
  </si>
  <si>
    <t>Expósito Jiménez</t>
  </si>
  <si>
    <t>María José</t>
  </si>
  <si>
    <t>Fernández Dobla</t>
  </si>
  <si>
    <t>Elsa Fabiana</t>
  </si>
  <si>
    <t>Galarza Giménez</t>
  </si>
  <si>
    <t>Patricia</t>
  </si>
  <si>
    <t>Galera Gil</t>
  </si>
  <si>
    <t>Fátima María</t>
  </si>
  <si>
    <t>Gálvez Gómez</t>
  </si>
  <si>
    <t>Teresa</t>
  </si>
  <si>
    <t>García Cobos</t>
  </si>
  <si>
    <t>Elizabeth</t>
  </si>
  <si>
    <t>García Del Valle</t>
  </si>
  <si>
    <t>Isidoro</t>
  </si>
  <si>
    <t>García Gómez</t>
  </si>
  <si>
    <t>Lucía María</t>
  </si>
  <si>
    <t>García Páez</t>
  </si>
  <si>
    <t>Alberto Manuel</t>
  </si>
  <si>
    <t>García Peña</t>
  </si>
  <si>
    <t>Yolanda</t>
  </si>
  <si>
    <t>Gómez Fernández</t>
  </si>
  <si>
    <t>María Araceli</t>
  </si>
  <si>
    <t>Gómez Merino</t>
  </si>
  <si>
    <t>Pablo</t>
  </si>
  <si>
    <t>Gómez Sánchez</t>
  </si>
  <si>
    <t>María Magdalena</t>
  </si>
  <si>
    <t>González Baraza</t>
  </si>
  <si>
    <t>Sergi</t>
  </si>
  <si>
    <t>Gorina Enrich</t>
  </si>
  <si>
    <t>Alejandro</t>
  </si>
  <si>
    <t>Guerrero Ruz</t>
  </si>
  <si>
    <t>Alba</t>
  </si>
  <si>
    <t>Gutiérrez Quintero</t>
  </si>
  <si>
    <t>José</t>
  </si>
  <si>
    <t>Heredia Leal</t>
  </si>
  <si>
    <t>Jesús</t>
  </si>
  <si>
    <t>Hernández García</t>
  </si>
  <si>
    <t>Hiraldo Ocaña</t>
  </si>
  <si>
    <t>Victoria</t>
  </si>
  <si>
    <t>Izquierdo Perea</t>
  </si>
  <si>
    <t>María del Carmen</t>
  </si>
  <si>
    <t>Jiménez Martínez</t>
  </si>
  <si>
    <t>Jiménez Pérez</t>
  </si>
  <si>
    <t>María Teresa</t>
  </si>
  <si>
    <t>Jiménez Pino</t>
  </si>
  <si>
    <t>José Carlos</t>
  </si>
  <si>
    <t>Lebrón García</t>
  </si>
  <si>
    <t>Beatriz</t>
  </si>
  <si>
    <t>Maldonado Martín</t>
  </si>
  <si>
    <t>Rubén</t>
  </si>
  <si>
    <t>Márquez Fajardo</t>
  </si>
  <si>
    <t>José Daniel</t>
  </si>
  <si>
    <t>Márquez Woo</t>
  </si>
  <si>
    <t>Elisabert</t>
  </si>
  <si>
    <t>Martín</t>
  </si>
  <si>
    <t>Lucía</t>
  </si>
  <si>
    <t>Martín-Andino García</t>
  </si>
  <si>
    <t>Francisco Javier</t>
  </si>
  <si>
    <t>Martínez Acevedo</t>
  </si>
  <si>
    <t>Francisco Manuel</t>
  </si>
  <si>
    <t>Martínez Cirera</t>
  </si>
  <si>
    <t>Mercedes</t>
  </si>
  <si>
    <t>Martínez Sánchez</t>
  </si>
  <si>
    <t>Ana Alicia</t>
  </si>
  <si>
    <t>Martín Sánchez</t>
  </si>
  <si>
    <t>Juana José</t>
  </si>
  <si>
    <t>Martos Rentero</t>
  </si>
  <si>
    <t>Elena</t>
  </si>
  <si>
    <t>Maté Mateos</t>
  </si>
  <si>
    <t>Evelin</t>
  </si>
  <si>
    <t>Mayorga Vera</t>
  </si>
  <si>
    <t>Luis Manuel</t>
  </si>
  <si>
    <t>Meléndez Alonso</t>
  </si>
  <si>
    <t>Rocío</t>
  </si>
  <si>
    <t>Merino Gómez</t>
  </si>
  <si>
    <t>Auxiliadora</t>
  </si>
  <si>
    <t>Mesa Delgado</t>
  </si>
  <si>
    <t>María del Pilar</t>
  </si>
  <si>
    <t>Mesa Navío</t>
  </si>
  <si>
    <t>Milán Domínguez</t>
  </si>
  <si>
    <t>Samantha</t>
  </si>
  <si>
    <t>Miranda Moñino</t>
  </si>
  <si>
    <t>Neiva</t>
  </si>
  <si>
    <t>Molina Ocaña</t>
  </si>
  <si>
    <t>Molina Porlán</t>
  </si>
  <si>
    <t>Montero Ramírez</t>
  </si>
  <si>
    <t>Montes Morales</t>
  </si>
  <si>
    <t>Moreno Larrubia</t>
  </si>
  <si>
    <t>Moreno Morillo</t>
  </si>
  <si>
    <t>Oliva Bermúdez</t>
  </si>
  <si>
    <t>María Rosario</t>
  </si>
  <si>
    <t>Ortega Saldaña</t>
  </si>
  <si>
    <t>José Luis</t>
  </si>
  <si>
    <t>Ortiz Palacios</t>
  </si>
  <si>
    <t>Leticia</t>
  </si>
  <si>
    <t>Padial González</t>
  </si>
  <si>
    <t>Palacios Escalera</t>
  </si>
  <si>
    <t>María Dolores</t>
  </si>
  <si>
    <t>Pascual Martín</t>
  </si>
  <si>
    <t>Peral Martín</t>
  </si>
  <si>
    <t>Adela</t>
  </si>
  <si>
    <t>Peregrina Peregrina</t>
  </si>
  <si>
    <t>Manuel Jesús</t>
  </si>
  <si>
    <t>Pérez Cantón</t>
  </si>
  <si>
    <t>Pérez Martín</t>
  </si>
  <si>
    <t>Rosalinda</t>
  </si>
  <si>
    <t>Polo Cumbreras</t>
  </si>
  <si>
    <t>Pablo Gilberto</t>
  </si>
  <si>
    <t>Polo Jiménez</t>
  </si>
  <si>
    <t>Marcos</t>
  </si>
  <si>
    <t>Prieto Coronado</t>
  </si>
  <si>
    <t>Raquel</t>
  </si>
  <si>
    <t>Reyes López</t>
  </si>
  <si>
    <t>Reyes Rodríguez</t>
  </si>
  <si>
    <t>Daniel</t>
  </si>
  <si>
    <t>Rico Castillo</t>
  </si>
  <si>
    <t>Ríos Martín</t>
  </si>
  <si>
    <t>Baltasar</t>
  </si>
  <si>
    <t>Rodríguez Jiménez</t>
  </si>
  <si>
    <t>Rosa María</t>
  </si>
  <si>
    <t>Rodríguez Outón</t>
  </si>
  <si>
    <t>Rodríguez Roca</t>
  </si>
  <si>
    <t>Yanira</t>
  </si>
  <si>
    <t>Rojo González</t>
  </si>
  <si>
    <t>Juan Manuel</t>
  </si>
  <si>
    <t>Roldán De las Heras</t>
  </si>
  <si>
    <t>Romero Torres</t>
  </si>
  <si>
    <t>Noelia Veróncia</t>
  </si>
  <si>
    <t>Ros Laynez</t>
  </si>
  <si>
    <t>María Belén</t>
  </si>
  <si>
    <t>Rubiales Salas</t>
  </si>
  <si>
    <t>Rubio De Madariaga</t>
  </si>
  <si>
    <t>Francisco David</t>
  </si>
  <si>
    <t>Rubio Sánchez</t>
  </si>
  <si>
    <t>Ruiz Contreras</t>
  </si>
  <si>
    <t>Blanca María</t>
  </si>
  <si>
    <t>Salces Mariscal</t>
  </si>
  <si>
    <t>Manoah Misael</t>
  </si>
  <si>
    <t>Sánchez Beas Pérez de Tudela</t>
  </si>
  <si>
    <t>Víctor Manuel</t>
  </si>
  <si>
    <t>Sánchez Jiménez</t>
  </si>
  <si>
    <t>Sánchez Muñoz</t>
  </si>
  <si>
    <t>Laura</t>
  </si>
  <si>
    <t>Segura García</t>
  </si>
  <si>
    <t>Serdobintseva</t>
  </si>
  <si>
    <t>Serrano Lara</t>
  </si>
  <si>
    <t>Silva Avilés</t>
  </si>
  <si>
    <t>Germán Duglas</t>
  </si>
  <si>
    <t>Soledispa Intriago</t>
  </si>
  <si>
    <t>María de la Soledad</t>
  </si>
  <si>
    <t>Tellado Frías</t>
  </si>
  <si>
    <t>Jorge</t>
  </si>
  <si>
    <t>Vázquez Cotán</t>
  </si>
  <si>
    <t>Vera Ayala</t>
  </si>
  <si>
    <t>Villalba Chico</t>
  </si>
  <si>
    <t>Gabriela Katherine</t>
  </si>
  <si>
    <t>Wong Molero</t>
  </si>
  <si>
    <t>Zamora Moreno</t>
  </si>
  <si>
    <t>Zarco Linares</t>
  </si>
  <si>
    <t>Fondo social</t>
  </si>
  <si>
    <t>Capital</t>
  </si>
  <si>
    <t>Socios por desembolsos no exigidos</t>
  </si>
  <si>
    <t>Socios por aportaciones no dinerarias pendientes</t>
  </si>
  <si>
    <t>Acciones o participaciones propias en situaciones especiales</t>
  </si>
  <si>
    <t>Acciones o participaciones propias para reducción de capital</t>
  </si>
  <si>
    <t>Prima de emisión o asunción</t>
  </si>
  <si>
    <t>Otros instrumentos de patrimonio neto</t>
  </si>
  <si>
    <t>Reservas voluntarias</t>
  </si>
  <si>
    <t>Reservas especiales</t>
  </si>
  <si>
    <t>Reservas por pérdidas y ganancias actuariales y otros ajustes</t>
  </si>
  <si>
    <t>Aportaciones de socios o propietarios</t>
  </si>
  <si>
    <t>Diferencias por ajuste del capital a euros</t>
  </si>
  <si>
    <t>Remanente</t>
  </si>
  <si>
    <t>Resultados negativos de ejercicios anteriores</t>
  </si>
  <si>
    <t>Resultado del ejercicio</t>
  </si>
  <si>
    <t>Subvenciones oficiales de capital</t>
  </si>
  <si>
    <t>Donaciones y legados de capital</t>
  </si>
  <si>
    <t>Otras subvenciones, donaciones y legados</t>
  </si>
  <si>
    <t>Ajustes por valoración en activos financieros disponibles para la venta</t>
  </si>
  <si>
    <t>Operaciones de cobertura</t>
  </si>
  <si>
    <t>Diferencias de conversión</t>
  </si>
  <si>
    <t>Ajustes por valoración en activos no corrientes y grupos enajenables de elementos, mantenidos para la venta</t>
  </si>
  <si>
    <t>Ingresos fiscales a distribuir en varios ejercicios</t>
  </si>
  <si>
    <t>Provisión por retribuciones a largo plazo al personal</t>
  </si>
  <si>
    <t>Provisión para impuestos</t>
  </si>
  <si>
    <t>Provisión para otras responsabilidades</t>
  </si>
  <si>
    <t>Provisión por desmantelamiento, retiro o rehabilitación del inmovilizado</t>
  </si>
  <si>
    <t>Provisión para actuaciones medioambientales</t>
  </si>
  <si>
    <t>Provisión para reestructuraciones</t>
  </si>
  <si>
    <t>Provisión por transacciones con pagos basados en instrumentos de patrimonio</t>
  </si>
  <si>
    <t>Acciones o participaciones a largo plazo consideradas como pasivos financieros</t>
  </si>
  <si>
    <t>Desembolsos no exigidos por acciones o participaciones consideradas como pasivos financieros</t>
  </si>
  <si>
    <t>Aportaciones no dinerarias pendientes por acciones o participaciones consideradas como pasivos financieros</t>
  </si>
  <si>
    <t>Deudas a largo plazo con entidades de crédito vinculadas</t>
  </si>
  <si>
    <t>Proveedores de inmovilizado a largo plazo, partes vinculadas</t>
  </si>
  <si>
    <t>Acreedores por arrendamiento financiero a largo plazo, partes vinculadas</t>
  </si>
  <si>
    <t xml:space="preserve">Otras deudas a largo plazo con partes vinculadas </t>
  </si>
  <si>
    <t>Deudas a largo plazo</t>
  </si>
  <si>
    <t>Deudas a largo plazo transformables en subvenciones, donaciones y legados</t>
  </si>
  <si>
    <t xml:space="preserve">Proveedores de inmovilizado a largo plazo </t>
  </si>
  <si>
    <t>Acreedores por arrendamiento financiero a largo plazo</t>
  </si>
  <si>
    <t>Efectos a pagar a largo plazo</t>
  </si>
  <si>
    <t>Pasivos por derivados financieros a largo plazo</t>
  </si>
  <si>
    <t>Obligaciones y bonos</t>
  </si>
  <si>
    <t>Obligaciones y bonos convertibles</t>
  </si>
  <si>
    <t>Deudas representadas en otros valores negociables</t>
  </si>
  <si>
    <t>Fianzas recibidas a largo plazo</t>
  </si>
  <si>
    <t>Anticipos recibidos por ventas o prestaciones de servicios a largo plazo</t>
  </si>
  <si>
    <t>Depósitos recibidos a largo plazo</t>
  </si>
  <si>
    <t>Garantías financieras a largo plazo</t>
  </si>
  <si>
    <t>Acciones o participaciones emitidas</t>
  </si>
  <si>
    <t>Suscriptores de acciones</t>
  </si>
  <si>
    <t>Capital emitido pendiente de inscripción</t>
  </si>
  <si>
    <t>Acciones o participaciones emitidas consideradas como pasivos financieros</t>
  </si>
  <si>
    <t>Suscriptores de acciones consideradas como pasivos financieros</t>
  </si>
  <si>
    <t>Acciones o participaciones emitidas consideradas como pasivos financieros pendientes de inscripción</t>
  </si>
  <si>
    <t>Investigación</t>
  </si>
  <si>
    <t>Desarrollo</t>
  </si>
  <si>
    <t>Concesiones administrativas</t>
  </si>
  <si>
    <t>Propiedad industrial</t>
  </si>
  <si>
    <t>Fondo de comercio</t>
  </si>
  <si>
    <t>Derechos de traspaso</t>
  </si>
  <si>
    <t>Aplicaciones informáticas</t>
  </si>
  <si>
    <t>Anticipos para inmovilizaciones intangibles</t>
  </si>
  <si>
    <t>Terrenos y bienes naturales</t>
  </si>
  <si>
    <t>Instalaciones técnicas</t>
  </si>
  <si>
    <t>Utillaje</t>
  </si>
  <si>
    <t>Otras instalaciones</t>
  </si>
  <si>
    <t>Mobiliario</t>
  </si>
  <si>
    <t>Equipos para procesos de información</t>
  </si>
  <si>
    <t>Elementos de transporte</t>
  </si>
  <si>
    <t>Otro inmovilizado material</t>
  </si>
  <si>
    <t>Inversiones en terrenos y bienes naturales</t>
  </si>
  <si>
    <t>Inversiones en construcciones</t>
  </si>
  <si>
    <t>Adaptación de terrenos y bienes naturales</t>
  </si>
  <si>
    <t>Construcciones en curso</t>
  </si>
  <si>
    <t>Instalaciones técnicas en montaje</t>
  </si>
  <si>
    <t>Maquinaria en montaje</t>
  </si>
  <si>
    <t>Equipos para procesos de información en montaje</t>
  </si>
  <si>
    <t>Anticipos para inmovilizaciones materiales</t>
  </si>
  <si>
    <t>Participaciones a largo plazo en partes vinculadas</t>
  </si>
  <si>
    <t>Valores representativos de deuda a largo plazo de partes vinculadas</t>
  </si>
  <si>
    <t xml:space="preserve">Créditos a largo plazo a partes vinculadas </t>
  </si>
  <si>
    <t>Desembolsos pendientes sobre participaciones a largo plazo en partes vinculadas</t>
  </si>
  <si>
    <t>Inversiones financieras a largo plazo en instrumentos de patrimonio</t>
  </si>
  <si>
    <t>Valores representativos de deuda a largo plazo</t>
  </si>
  <si>
    <t>Créditos a largo plazo</t>
  </si>
  <si>
    <t>Créditos a largo plazo por enajenación de inmovilizado</t>
  </si>
  <si>
    <t>Créditos a largo plazo al personal</t>
  </si>
  <si>
    <t>Activos por derivados financieros a largo plazo</t>
  </si>
  <si>
    <t>Derechos de reembolso derivados de contratos de seguro relativos a retribuciones a largo plazo al personal</t>
  </si>
  <si>
    <t>Imposiciones a largo plazo</t>
  </si>
  <si>
    <t>Desembolsos pendientes sobre participaciones en el patrimonio neto a largo plazo</t>
  </si>
  <si>
    <t>Fianzas constituidas a largo plazo</t>
  </si>
  <si>
    <t>Depósitos constituidos a largo plazo</t>
  </si>
  <si>
    <t>Amortización acumulada del inmovilizado intangible</t>
  </si>
  <si>
    <t>Amortización acumulada del inmovilizado material</t>
  </si>
  <si>
    <t>Amortización acumulada de las inversiones inmobiliarias</t>
  </si>
  <si>
    <t>Deterioro de valor del inmovilizado intangible</t>
  </si>
  <si>
    <t>Deterioro de valor del inmovilizado material</t>
  </si>
  <si>
    <t>Deterioro de valor de las inversiones inmobiliarias</t>
  </si>
  <si>
    <t>Deterioro de valor de participaciones a largo plazo en partes vinculadas</t>
  </si>
  <si>
    <t>Deterioro de valor de valores representativos de deuda a largo plazo de partes vinculadas</t>
  </si>
  <si>
    <t>Deterioro de valor de créditos a lar go plazo a partes vinculadas</t>
  </si>
  <si>
    <t>Deterioro de valor de valores representativos de deuda a largo plazo</t>
  </si>
  <si>
    <t>Deterioro de valor de créditos a largo plazo</t>
  </si>
  <si>
    <t>Mercaderías B</t>
  </si>
  <si>
    <t>Materias primas A</t>
  </si>
  <si>
    <t>Materias primas B</t>
  </si>
  <si>
    <t>Elementos y conjuntos incorporables</t>
  </si>
  <si>
    <t>Combustibles</t>
  </si>
  <si>
    <t>Repuestos</t>
  </si>
  <si>
    <t>Materiales diversos</t>
  </si>
  <si>
    <t>Embalajes</t>
  </si>
  <si>
    <t>Envases</t>
  </si>
  <si>
    <t>Material de oficina</t>
  </si>
  <si>
    <t>Productos en curso A</t>
  </si>
  <si>
    <t>Productos en curso B</t>
  </si>
  <si>
    <t>Productos semiterminados A</t>
  </si>
  <si>
    <t>Productos semiterminados B</t>
  </si>
  <si>
    <t>Productos terminados A</t>
  </si>
  <si>
    <t>Productos terminados B</t>
  </si>
  <si>
    <t>Subproductos A</t>
  </si>
  <si>
    <t>Subproductos B</t>
  </si>
  <si>
    <t>Residuos A</t>
  </si>
  <si>
    <t>Residuos B</t>
  </si>
  <si>
    <t>Materiales recuperados A</t>
  </si>
  <si>
    <t>Materiales recuperados B</t>
  </si>
  <si>
    <t>Deterioro de valor de las mercaderías</t>
  </si>
  <si>
    <t>Deterioro de valor de las materias primas</t>
  </si>
  <si>
    <t>Deterioro de valor de otros aprovi sionamientos</t>
  </si>
  <si>
    <t>Deterioro de valor de los productos en curso</t>
  </si>
  <si>
    <t>Deterioro de valor de los productos semiterminados</t>
  </si>
  <si>
    <t>Deterioro de valor de los productos terminados</t>
  </si>
  <si>
    <t>Deterioro de valor de los subproductos, residuos y materiales recuperados</t>
  </si>
  <si>
    <t>Proveedores, efectos comerciales a pagar</t>
  </si>
  <si>
    <t>Proveedores, empresas del grupo</t>
  </si>
  <si>
    <t>Proveedores, empresas asociadas</t>
  </si>
  <si>
    <t>Proveedores, otras partes vinculadas</t>
  </si>
  <si>
    <t>Envases y embalajes a devolver a proveedores</t>
  </si>
  <si>
    <t>Anticipos a proveedores</t>
  </si>
  <si>
    <t>Acreedores por prestaciones de servicios</t>
  </si>
  <si>
    <t>Acreedores, efectos comerciales a pagar</t>
  </si>
  <si>
    <t>Acreedores por operaciones en común</t>
  </si>
  <si>
    <t>Clientes, efectos comerciales a cobrar</t>
  </si>
  <si>
    <t>Clientes, operaciones de “factoring”</t>
  </si>
  <si>
    <t>Clientes, empresas del grupo</t>
  </si>
  <si>
    <t>Clientes, empresas asociadas</t>
  </si>
  <si>
    <t>Clientes, otras partes vinculadas</t>
  </si>
  <si>
    <t>Envases y embalajes a devolver por clientes</t>
  </si>
  <si>
    <t>Deudores</t>
  </si>
  <si>
    <t>Deudores, efectos comerciales a cobrar</t>
  </si>
  <si>
    <t>Deudores de dudoso cobro</t>
  </si>
  <si>
    <t>Deudores por operaciones en común</t>
  </si>
  <si>
    <t>Anticipos de remuneraciones</t>
  </si>
  <si>
    <t>Remuneraciones pendientes de pago</t>
  </si>
  <si>
    <t>Remuneraciones mediante sistemas de aportación definida pendientes de pago</t>
  </si>
  <si>
    <t>Hacienda Pública, deudora por diversos conceptos</t>
  </si>
  <si>
    <t xml:space="preserve">Organismos de la Seguridad Social, deudores </t>
  </si>
  <si>
    <t>Hacienda Pública, retenciones y pagos a cuenta</t>
  </si>
  <si>
    <t>Activos por impuesto diferido</t>
  </si>
  <si>
    <t>Hacienda Pública, acreedora por conceptos fiscales</t>
  </si>
  <si>
    <t>Organismos de la Seguridad Social, acreedores</t>
  </si>
  <si>
    <t>Pasivos por diferencias temporarias imponibles</t>
  </si>
  <si>
    <t>Gastos anticipados</t>
  </si>
  <si>
    <t>Ingresos anticipados</t>
  </si>
  <si>
    <t>Deterioro de valor de créditos por operaciones comerciales con partes vinculadas</t>
  </si>
  <si>
    <t>Provisiones por operaciones comerciales</t>
  </si>
  <si>
    <t>Obligaciones y bonos a corto plazo</t>
  </si>
  <si>
    <t>Obligaciones y bonos convertibles a corto plazo</t>
  </si>
  <si>
    <t>Acciones o participaciones a corto plazo consideradas como pasivos financieros</t>
  </si>
  <si>
    <t>Deudas representadas en otros valores negociables a corto plazo</t>
  </si>
  <si>
    <t>Intereses a corto plazo de empréstitos y otras emisiones análogas</t>
  </si>
  <si>
    <t>Dividendos de acciones o participaciones consideradas como pasivos financieros</t>
  </si>
  <si>
    <t>Valores negociables amortizados</t>
  </si>
  <si>
    <t>Deudas a corto plazo con entidades de crédito vinculadas</t>
  </si>
  <si>
    <t>Proveedores de inmovilizado a corto plazo, partes vinculadas</t>
  </si>
  <si>
    <t>Acreedores por arrendamiento financiero a corto plazo, partes vinculadas</t>
  </si>
  <si>
    <t xml:space="preserve">Otras deudas a corto plazo con partes vinculadas </t>
  </si>
  <si>
    <t>Intereses a corto plazo de deudas con partes vinculadas</t>
  </si>
  <si>
    <t>Deudas a corto plazo con entidades de crédito</t>
  </si>
  <si>
    <t>Deudas a corto plazo</t>
  </si>
  <si>
    <t>Deudas a corto plazo transformables en subvenciones, donaciones y legados</t>
  </si>
  <si>
    <t>Proveedores de inmovilizado a corto plazo</t>
  </si>
  <si>
    <t>Acreedores por arrendamiento financiero a corto plazo</t>
  </si>
  <si>
    <t>Efectos a pagar a corto plazo</t>
  </si>
  <si>
    <t>Dividendo activo a pagar</t>
  </si>
  <si>
    <t>Intereses a corto plazo de deudas con entidades de crédito</t>
  </si>
  <si>
    <t>Intereses a corto plazo de deudas</t>
  </si>
  <si>
    <t>Provisiones a corto plazo</t>
  </si>
  <si>
    <t>Participaciones a corto plazo en partes vinculadas</t>
  </si>
  <si>
    <t>Valores representativos de deuda a corto plazo de partes vinculadas</t>
  </si>
  <si>
    <t>Créditos a corto plazo a partes vinculadas</t>
  </si>
  <si>
    <t>Intereses a corto plazo de valores representativos de deuda de partes vinculadas</t>
  </si>
  <si>
    <t>Intereses a corto plazo de créditos a partes vinculadas</t>
  </si>
  <si>
    <t>Dividendo a cobrar de inversiones financieras en partes vinculadas</t>
  </si>
  <si>
    <t>Desembolsos pendientes sobre participaciones a corto plazo en partes vinculadas</t>
  </si>
  <si>
    <t>Inversiones financieras a corto plazo en instrumentos de patrimonio</t>
  </si>
  <si>
    <t>Valores representativos de deuda a corto plazo</t>
  </si>
  <si>
    <t>Créditos a corto plazo</t>
  </si>
  <si>
    <t>Créditos a corto plazo por enajenación de inmovilizado</t>
  </si>
  <si>
    <t>Créditos a corto plazo al personal</t>
  </si>
  <si>
    <t>Dividendo a cobrar</t>
  </si>
  <si>
    <t>Intereses a corto plazo de valores representativos de deudas</t>
  </si>
  <si>
    <t>Intereses a corto plazo de créditos</t>
  </si>
  <si>
    <t>Imposiciones a corto plazo</t>
  </si>
  <si>
    <t>Desembolsos pendientes sobre participaciones en el patrimonio neto a corto plazo</t>
  </si>
  <si>
    <t>Titular de la explotación</t>
  </si>
  <si>
    <t>Cuenta corriente con socios y administradores</t>
  </si>
  <si>
    <t>Cuenta corriente con otras personas y entidades vinculadas</t>
  </si>
  <si>
    <t>Cuentas corrientes en fusiones y escisiones</t>
  </si>
  <si>
    <t>Cuenta corriente con uniones temporales de empresas y comunidades de bienes</t>
  </si>
  <si>
    <t>Partidas pendientes de aplicación</t>
  </si>
  <si>
    <t>Desembolsos exigidos sobre participaciones en el patrimonio neto</t>
  </si>
  <si>
    <t>Dividendo activo a cuenta</t>
  </si>
  <si>
    <t>Socios por desembolsos exigidos</t>
  </si>
  <si>
    <t>Derivados financieros a corto plazo</t>
  </si>
  <si>
    <t>Fianzas recibidas a corto plazo</t>
  </si>
  <si>
    <t>Depósitos recibidos a corto plazo</t>
  </si>
  <si>
    <t>Fianzas constituidas a corto plazo</t>
  </si>
  <si>
    <t>Depósitos constituidos a corto plazo</t>
  </si>
  <si>
    <t>Intereses pagados por anticipado</t>
  </si>
  <si>
    <t>Intereses cobrados por anticipado</t>
  </si>
  <si>
    <t>Garantías financieras a corto plazo</t>
  </si>
  <si>
    <t>Caja, euros</t>
  </si>
  <si>
    <t>Caja, moneda extranjera</t>
  </si>
  <si>
    <t>Bancos e instituciones de crédito c/c vista, moneda extranjera</t>
  </si>
  <si>
    <t>Bancos e instituciones de crédito, cuentas de ahorro, euros</t>
  </si>
  <si>
    <t>Bancos e instituciones de crédito, cuentas de ahorro, moneda extranjera</t>
  </si>
  <si>
    <t>Inversiones a corto plazo de gran liquidez</t>
  </si>
  <si>
    <t>Inmovilizado</t>
  </si>
  <si>
    <t>Inversiones con personas y entidades vinculadas</t>
  </si>
  <si>
    <t>Inversiones financieras</t>
  </si>
  <si>
    <t>Existencias, deudores comerciales y otras cuentas a cobrar</t>
  </si>
  <si>
    <t>Otros activos</t>
  </si>
  <si>
    <t>Provisiones</t>
  </si>
  <si>
    <t>Deudas con características especiales</t>
  </si>
  <si>
    <t>Deudas con personas y entidades vinculadas</t>
  </si>
  <si>
    <t>Acreedores comerciales y otras cuentas a pagar</t>
  </si>
  <si>
    <t>Otros pasivos</t>
  </si>
  <si>
    <t>Deterioro de valor de participaciones a corto plazo en partes vinculadas</t>
  </si>
  <si>
    <t>Deterioro de valor de valores representativos de deuda a corto plazo de partes vinculadas</t>
  </si>
  <si>
    <t>Deterioro de valor de créditos a corto plazo a partes vinculadas</t>
  </si>
  <si>
    <t>Deterioro de valor de valores representativos de deuda a corto plazo</t>
  </si>
  <si>
    <t>Deterioro de valor de créditos a corto plazo</t>
  </si>
  <si>
    <t>Deterioro de valor de activos no corrientes mantenidos para la venta</t>
  </si>
  <si>
    <t>Compras de materias primas</t>
  </si>
  <si>
    <t>Compras de otros aprovisionamientos</t>
  </si>
  <si>
    <t>Descuentos sobre compras por pronto pago</t>
  </si>
  <si>
    <t>Trabajos realizados por otras empresas</t>
  </si>
  <si>
    <t>Variación de existencias de mercaderías</t>
  </si>
  <si>
    <t>Variación de existencias de materias primas</t>
  </si>
  <si>
    <t>Variación de existencias de otros aprovisionamientos</t>
  </si>
  <si>
    <t>Gastos en investigación y desarrollo del ejercicio</t>
  </si>
  <si>
    <t>Arrendamientos y cánones</t>
  </si>
  <si>
    <t>Reparaciones y conservación</t>
  </si>
  <si>
    <t>Servicios de profesionales independientes</t>
  </si>
  <si>
    <t>Transportes</t>
  </si>
  <si>
    <t>Primas de seguros</t>
  </si>
  <si>
    <t>Servicios bancarios y similares</t>
  </si>
  <si>
    <t>Publicidad, propaganda y relaciones públicas</t>
  </si>
  <si>
    <t>Suministros</t>
  </si>
  <si>
    <t>Otros servicios</t>
  </si>
  <si>
    <t>Impuesto sobre beneficios</t>
  </si>
  <si>
    <t>Otros tributos</t>
  </si>
  <si>
    <t>Ajustes negativos en la imposición sobre be neficios</t>
  </si>
  <si>
    <t>Ajustes negativos en la imposición indirecta</t>
  </si>
  <si>
    <t>Devolución de impuestos</t>
  </si>
  <si>
    <t>Ajustes positivos en la imposición sobre beneficios</t>
  </si>
  <si>
    <t>Ajustes positivos en la imposición indirecta</t>
  </si>
  <si>
    <t>Sueldos y salarios</t>
  </si>
  <si>
    <t>Indemnizaciones</t>
  </si>
  <si>
    <t>Seguridad Social a cargo de la empresa</t>
  </si>
  <si>
    <t>Retribuciones a largo plazo mediante sistemas de aportación definida</t>
  </si>
  <si>
    <t>Retribuciones a largo plazo mediante sistemas de prestación definida</t>
  </si>
  <si>
    <t>Retribuciones al personal mediante instrumentos de patrimonio</t>
  </si>
  <si>
    <t>Otros gastos sociales</t>
  </si>
  <si>
    <t>Pérdidas de créditos comerciales incobrables</t>
  </si>
  <si>
    <t>Resultados de operaciones en común</t>
  </si>
  <si>
    <t>Otras pérdidas en gestión corriente</t>
  </si>
  <si>
    <t>Gastos financieros por actualización de provisiones</t>
  </si>
  <si>
    <t>Intereses de obligaciones y bonos</t>
  </si>
  <si>
    <t>Intereses de deudas</t>
  </si>
  <si>
    <t>Pérdidas por valoración de instrumentos financieros por su valor razonable</t>
  </si>
  <si>
    <t>Gastos por dividendos de acciones o participaciones consideradas como pasivos financieros</t>
  </si>
  <si>
    <t>Pérdidas en participaciones y valores representativos de deuda</t>
  </si>
  <si>
    <t>Pérdidas de créditos no comerciales</t>
  </si>
  <si>
    <t xml:space="preserve">Diferencias negativas de cambio </t>
  </si>
  <si>
    <t>Otros gastos financieros</t>
  </si>
  <si>
    <t>Pérdidas procedentes del inmovilizado intangible</t>
  </si>
  <si>
    <t>Pérdidas procedentes del inmovilizado material</t>
  </si>
  <si>
    <t>Pérdidas procedentes de las inversiones inmobiliarias</t>
  </si>
  <si>
    <t>Pérdidas procedentes de participaciones a largo plazo en partes vinculadas</t>
  </si>
  <si>
    <t>Pérdidas por operaciones con obli gaciones propias</t>
  </si>
  <si>
    <t>Gastos excepcionales</t>
  </si>
  <si>
    <t>Amortización del inmovilizado intangible</t>
  </si>
  <si>
    <t>Amortización del inmovilizado material</t>
  </si>
  <si>
    <t>Amortización de las inversiones inmobiliarias</t>
  </si>
  <si>
    <t>Pérdidas por deterioro del inmovilizado intangible</t>
  </si>
  <si>
    <t>Pérdidas por deterioro del inmovilizado material</t>
  </si>
  <si>
    <t>Pérdidas por deterioro de las inversiones inmobiliarias</t>
  </si>
  <si>
    <t>Pérdidas por deterioro de existencias</t>
  </si>
  <si>
    <t>Pérdidas por deterioro de créditos por operaciones comerciales</t>
  </si>
  <si>
    <t>Dotación a la provisión por operaciones comerciales</t>
  </si>
  <si>
    <t>Pérdidas por deterioro de participaciones y valores representativos de deuda a largo plazo</t>
  </si>
  <si>
    <t>Pérdidas por deterioro de créditos a largo plazo</t>
  </si>
  <si>
    <t>Pérdidas por deterioro de participaciones y valores representativos de deuda a corto plazo</t>
  </si>
  <si>
    <t>Pérdidas por deterioro de créditos a corto plazo</t>
  </si>
  <si>
    <t>Ventas de productos terminados</t>
  </si>
  <si>
    <t>Ventas de productos semiterminados</t>
  </si>
  <si>
    <t>Ventas de subproductos y residuos</t>
  </si>
  <si>
    <t>Ventas de envases y embalajes</t>
  </si>
  <si>
    <t>Prestaciones de servicios</t>
  </si>
  <si>
    <t>Devoluciones de ventas y operaciones similares</t>
  </si>
  <si>
    <t>“Rappels” sobre ventas</t>
  </si>
  <si>
    <t>Variación de existencias de productos en curso</t>
  </si>
  <si>
    <t>Variación de existencias de productos semiterminados</t>
  </si>
  <si>
    <t>Variación de existencias de productos terminados</t>
  </si>
  <si>
    <t>Variación de existencias de subproductos, residuos y materiales recuperados</t>
  </si>
  <si>
    <t>Trabajos realizados para el inmovilizado intangible</t>
  </si>
  <si>
    <t>Trabajos realizados para el inmovilizado material</t>
  </si>
  <si>
    <t>Trabajos realizados en inversiones inmobiliarias</t>
  </si>
  <si>
    <t>Trabajos realizados para el inmovilizado material en curso</t>
  </si>
  <si>
    <t>Subvenciones, donaciones y legados a la explotación</t>
  </si>
  <si>
    <t>Subvenciones, donaciones y legados de capital transferidos al resultado del ejercicio</t>
  </si>
  <si>
    <t>Otras subvenciones, donaciones y legados transferidos al resultado del ejercicio</t>
  </si>
  <si>
    <t>Ingresos por arrendamientos</t>
  </si>
  <si>
    <t>Ingresos de propiedad industrial cedida en explotación</t>
  </si>
  <si>
    <t>Ingresos por comisiones</t>
  </si>
  <si>
    <t>Ingresos por servicios al personal</t>
  </si>
  <si>
    <t>Ingresos por servicios diversos</t>
  </si>
  <si>
    <t>Ingresos de participaciones en instrumentos de patrimonio</t>
  </si>
  <si>
    <t>Ingresos de valores representativos de deuda</t>
  </si>
  <si>
    <t>Ingresos de créditos</t>
  </si>
  <si>
    <t>Beneficios por valoración de instrumentos financieros por su valor razonable</t>
  </si>
  <si>
    <t>Beneficios en participaciones y valores representativos de deuda</t>
  </si>
  <si>
    <t>Ingresos de activos afectos y de derechos de reembolso relativos a retribuciones a largo plazo</t>
  </si>
  <si>
    <t xml:space="preserve">Diferencias positivas de cambio </t>
  </si>
  <si>
    <t>Beneficios procedentes del inmovilizado intangible</t>
  </si>
  <si>
    <t>Beneficios procedentes del inmovilizado mate rial</t>
  </si>
  <si>
    <t>Beneficios procedentes de las inversiones inmobiliarias</t>
  </si>
  <si>
    <t>Beneficios procedentes de participaciones a largo plazo en partes vinculadas</t>
  </si>
  <si>
    <t>Diferencia negativa en combinaciones de negocios</t>
  </si>
  <si>
    <t>Beneficios por operaciones con obligaciones propias</t>
  </si>
  <si>
    <t>Ingresos excepcionales</t>
  </si>
  <si>
    <t>Reversión del deterioro del inmovilizado intangible</t>
  </si>
  <si>
    <t>Reversión del deterioro del inmovilizado material</t>
  </si>
  <si>
    <t>Reversión del deterioro de las inversiones inmobiliarias</t>
  </si>
  <si>
    <t>Reversión del deterioro de existencias</t>
  </si>
  <si>
    <t>Exceso de provisiones</t>
  </si>
  <si>
    <t>Reversión del deterioro de participaciones y valores representativos de deuda a largo plazo</t>
  </si>
  <si>
    <t>Reversión del deterioro de créditos a largo plazo</t>
  </si>
  <si>
    <t>Reversión del deterioro de participaciones y valores representativos de deuda a corto plazo</t>
  </si>
  <si>
    <t>Reversión del deterioro de créditos a corto plazo</t>
  </si>
  <si>
    <t>Socios por desembolsos no exigidos, capital social</t>
  </si>
  <si>
    <t>Socios por desembolsos no exigidos, capital pendiente de inscripción</t>
  </si>
  <si>
    <t>Socios por aportaciones no dinerarias pendientes, capital social</t>
  </si>
  <si>
    <t>Socios por aportaciones no dinerarias pendientes, capital pendiente de inscripción</t>
  </si>
  <si>
    <t>Patrimonio neto por emisión de instrumentos financieros compuestos</t>
  </si>
  <si>
    <t>Resto de instrumentos de patrimonio neto</t>
  </si>
  <si>
    <t>Reservas para acciones o participaciones de la sociedad dominante</t>
  </si>
  <si>
    <t>Reservas estatutarias</t>
  </si>
  <si>
    <t>Reserva por capital amortizado</t>
  </si>
  <si>
    <t>Reserva por fondo de comercio</t>
  </si>
  <si>
    <t>Reservas por acciones propias aceptadas en garantía</t>
  </si>
  <si>
    <t>Cobertura de flujos de efectivo</t>
  </si>
  <si>
    <t>Cobertura de una inversión neta en un negocio en el extranjero</t>
  </si>
  <si>
    <t>Ingresos fiscales por diferencias permanentes a distribuir en varios ejercicios</t>
  </si>
  <si>
    <t>Ingresos fiscales por deducciones y bonificaciones a distribuir en varios ejercicios</t>
  </si>
  <si>
    <t>Desembolsos no exigidos, empresas del grupo</t>
  </si>
  <si>
    <t>Desembolsos no exigidos, empresas asociadas</t>
  </si>
  <si>
    <t>Desembolsos no exigidos, otras partes vinculadas</t>
  </si>
  <si>
    <t>Otros desembolsos no exigidos</t>
  </si>
  <si>
    <t>Aportaciones no dinerarias pendientes, empresas del grupo</t>
  </si>
  <si>
    <t>Aportaciones no dinerarias pendientes, empresas asociadas</t>
  </si>
  <si>
    <t>Aportaciones no dinerarias pendientes, otras partes vinculadas</t>
  </si>
  <si>
    <t>Otras aportaciones no dinerarias pendientes</t>
  </si>
  <si>
    <t>Deudas a largo plazo con entidades de crédito, empresas del grupo</t>
  </si>
  <si>
    <t>Deudas a largo plazo con entidades de crédito, empresas asociadas</t>
  </si>
  <si>
    <t>Deudas a largo plazo con otras entidades de crédito vinculadas</t>
  </si>
  <si>
    <t>Proveedores de inmovilizado a largo plazo, empresas del grupo</t>
  </si>
  <si>
    <t>Proveedores de inmovilizado a largo plazo, empresas asociadas</t>
  </si>
  <si>
    <t>Proveedores de inmovilizado a largo plazo, otras partes vinculadas</t>
  </si>
  <si>
    <t>Acreedores por arrendamiento financiero a largo plazo, empresas de grupo</t>
  </si>
  <si>
    <t>Acreedores por arrendamiento financiero a largo plazo, empresas asociadas</t>
  </si>
  <si>
    <t>Acreedores por arrendamiento financiero a largo plazo, otras partes vinculadas</t>
  </si>
  <si>
    <t>Otras deudas a largo plazo, empresas del grupo</t>
  </si>
  <si>
    <t>Otras deudas a largo plazo, empresas asociadas</t>
  </si>
  <si>
    <t>Otras deudas a largo plazo, con otras partes vinculadas</t>
  </si>
  <si>
    <t>Pasivos por derivados financieros a largo plazo, cartera de negociación</t>
  </si>
  <si>
    <t>Pasivos por derivados financieros a largo plazo, instrumentos de cobertura</t>
  </si>
  <si>
    <t>Participaciones a largo plazo en empresas del grupo</t>
  </si>
  <si>
    <t>Participaciones a largo plazo en empresas asociadas</t>
  </si>
  <si>
    <t>Participaciones a largo plazo en otras partes vinculadas</t>
  </si>
  <si>
    <t>Valores representativos de deuda a largo plazo de empresas del grupo</t>
  </si>
  <si>
    <t>Valores representativos de deuda a largo plazo de empresas asociadas</t>
  </si>
  <si>
    <t>Valores representativos de deuda a largo plazo de otras partes vinculadas</t>
  </si>
  <si>
    <t>Créditos a largo plazo a empresas del grupo</t>
  </si>
  <si>
    <t>Créditos a largo plazo a empresas asociadas</t>
  </si>
  <si>
    <t>Créditos a largo plazo a otras partes vinculadas</t>
  </si>
  <si>
    <t>Desembolsos pendientes sobre participaciones a largo plazo en em presas del grupo</t>
  </si>
  <si>
    <t>Desembolsos pendientes sobre participaciones a largo plazo en empresas asociadas</t>
  </si>
  <si>
    <t>Desembolsos pendientes sobre participaciones a largo plazo en otras partes vinculadas</t>
  </si>
  <si>
    <t>Activos por derivados financieros a largo plazo, cartera de negociación</t>
  </si>
  <si>
    <t>Activos por derivados financieros a largo plazo, instrumentos de cobertura</t>
  </si>
  <si>
    <t xml:space="preserve">Amortización acumulada de investigación </t>
  </si>
  <si>
    <t>Amortización acumulada de desarrollo</t>
  </si>
  <si>
    <t>Amortización acumulada de concesiones administrativas</t>
  </si>
  <si>
    <t>Amortización acumulada de propiedad industrial</t>
  </si>
  <si>
    <t>Amortización acumulada de derechos de traspaso</t>
  </si>
  <si>
    <t>Amortización acumulada de aplicaciones informáticas</t>
  </si>
  <si>
    <t>Amortización acumulada de construcciones</t>
  </si>
  <si>
    <t>Amortización acumulada de instalaciones técnicas</t>
  </si>
  <si>
    <t>Amortización acumulada de maquinaria</t>
  </si>
  <si>
    <t>Amortización acumulada de utillaje</t>
  </si>
  <si>
    <t>Amortización acumulada de otras instalaciones</t>
  </si>
  <si>
    <t>Amortización acumulada de mobiliario</t>
  </si>
  <si>
    <t>Amortización acumulada de equipos para procesos de información</t>
  </si>
  <si>
    <t>Amortización acumulada de elementos de transporte</t>
  </si>
  <si>
    <t>Amortización acumulada de otro inmovilizado material</t>
  </si>
  <si>
    <t>Deterioro de valor de investigación</t>
  </si>
  <si>
    <t>Deterioro del valor de desarrollo</t>
  </si>
  <si>
    <t>Deterioro de valor de concesiones administrativas</t>
  </si>
  <si>
    <t>Deterioro de valor de propiedad industrial</t>
  </si>
  <si>
    <t>Deterioro de valor de derechos de traspaso</t>
  </si>
  <si>
    <t>Deterioro de valor de aplicaciones informáticas</t>
  </si>
  <si>
    <t>Deterioro de valor de terrenos y bienes naturales</t>
  </si>
  <si>
    <t>Deterioro de valor de construcciones</t>
  </si>
  <si>
    <t>Deterioro de valor de instalaciones técnicas</t>
  </si>
  <si>
    <t>Deterioro de valor de maquinaria</t>
  </si>
  <si>
    <t>Deterioro de valor de utillaje</t>
  </si>
  <si>
    <t>Deterioro de valor de otras instalaciones</t>
  </si>
  <si>
    <t>Deterioro de valor de mobiliario</t>
  </si>
  <si>
    <t>Deterioro de valor de equipos para procesos de información</t>
  </si>
  <si>
    <t>Deterioro de valor de elementos de transporte</t>
  </si>
  <si>
    <t>Deterioro de valor de otro inmovilizado material</t>
  </si>
  <si>
    <t>Deterioro de valor de los terrenos y bienes naturales</t>
  </si>
  <si>
    <t>Deterioro de valor de participaciones a largo plazo en empresas del grupo</t>
  </si>
  <si>
    <t>Deterioro de valor de participaciones a largo plazo en empresas asociadas</t>
  </si>
  <si>
    <t>Deterioro de valor de valores representativos de deuda a largo plazo de empresas del grupo</t>
  </si>
  <si>
    <t>Deterioro de valor de valores representativos de deuda a largo plazo de empresas asociadas</t>
  </si>
  <si>
    <t>Deterioro de valor de valores representativos de deuda a largo plazo de otras partes vinculadas</t>
  </si>
  <si>
    <t>Deterioro de valor de créditos a largo plazo a empresas del grupo</t>
  </si>
  <si>
    <t>Deterioro de valor de créditos a largo plazo a empresas asociadas</t>
  </si>
  <si>
    <t>Deterioro de valor de créditos a largo plazo a otras partes vinculadas</t>
  </si>
  <si>
    <t>Proveedores (euros)</t>
  </si>
  <si>
    <t>Proveedores (moneda extranjera)</t>
  </si>
  <si>
    <t>Proveedores, facturas pendientes de recibir o de formalizar</t>
  </si>
  <si>
    <t>Proveedores, empresas del grupo (euros)</t>
  </si>
  <si>
    <t>Efectos comerciales a pagar, empresas del grupo</t>
  </si>
  <si>
    <t>Proveedores, empresas del grupo (moneda extranjera)</t>
  </si>
  <si>
    <t>Envases y embalajes a devolver a proveedores, empresas del grupo</t>
  </si>
  <si>
    <t>Proveedores, empresas del grupo, facturas pendientes de recibir o de formalizar</t>
  </si>
  <si>
    <t>Acreedores por prestaciones de servicios (euros)</t>
  </si>
  <si>
    <t>Acreedores por prestaciones de servicios, (moneda extranjera)</t>
  </si>
  <si>
    <t>Acreedores por prestaciones de servicios, facturas pendientes de recibir o de formalizar</t>
  </si>
  <si>
    <t>Clientes (euros)</t>
  </si>
  <si>
    <t>Clientes (moneda extranjera)</t>
  </si>
  <si>
    <t>Clientes, facturas pendientes de formalizar</t>
  </si>
  <si>
    <t>Efectos comerciales descontados</t>
  </si>
  <si>
    <t>Efectos comerciales en gestión de cobro</t>
  </si>
  <si>
    <t>Efectos comerciales impagados</t>
  </si>
  <si>
    <t>Clientes empresas del grupo (euros)</t>
  </si>
  <si>
    <t>Efectos comerciales a cobrar, empresas del grupo</t>
  </si>
  <si>
    <t>Clientes empresas del grupo, operaciones de “factoring”</t>
  </si>
  <si>
    <t>Clientes empresas del grupo (moneda extranjera)</t>
  </si>
  <si>
    <t>Clientes empresas del grupo de dudoso cobro</t>
  </si>
  <si>
    <t>Envases y embalajes a devolver a clientes, empresas del grupo</t>
  </si>
  <si>
    <t>Clientes empresas del grupo, facturas pendientes de formalizar</t>
  </si>
  <si>
    <t>Deudores (euros)</t>
  </si>
  <si>
    <t>Deudores (moneda extranjera)</t>
  </si>
  <si>
    <t>Deudores, facturas pendientes de formalizar</t>
  </si>
  <si>
    <t>Deudores, efectos comerciales en cartera</t>
  </si>
  <si>
    <t>Deudores, efectos comerciales descontados</t>
  </si>
  <si>
    <t>Deudores, efectos comerciales en gestión de cobro</t>
  </si>
  <si>
    <t>Deudores, efectos comerciales impagados</t>
  </si>
  <si>
    <t>Hacienda Pública, deudora por subvenciones concedidas</t>
  </si>
  <si>
    <t>Hacienda Pública, deudora por devolución de impuestos</t>
  </si>
  <si>
    <t>Activos por diferencias temporarias deducibles</t>
  </si>
  <si>
    <t>Derechos por deducciones y bonificaciones pendientes de aplicar</t>
  </si>
  <si>
    <t>Crédito por pérdidas a compensar del ejercicio</t>
  </si>
  <si>
    <t>Hacienda Pública, acreedora por IVA</t>
  </si>
  <si>
    <t>Hacienda Pública, acreedora por retenciones practicadas</t>
  </si>
  <si>
    <t>Hacienda Pública, acreedora por impuesto sobre sociedades</t>
  </si>
  <si>
    <t>Hacienda Pública, acreedora por subvenciones a reintegrar</t>
  </si>
  <si>
    <t>Deterioro de valor de créditos por operaciones comerciales con empresas del grupo</t>
  </si>
  <si>
    <t>Deterioro de valor de créditos por operaciones comerciales con empresas asociadas</t>
  </si>
  <si>
    <t>Deterioro de valor de créditos por operaciones comerciales con otras partes vinculadas</t>
  </si>
  <si>
    <t>Provisión por contratos onerosos</t>
  </si>
  <si>
    <t>Provisión para otras operaciones comerciales</t>
  </si>
  <si>
    <t>Obligaciones y bonos amortizados</t>
  </si>
  <si>
    <t>Obligaciones y bonos convertibles amortizados</t>
  </si>
  <si>
    <t>Otros valores negociables amortizados</t>
  </si>
  <si>
    <t>Deudas a corto plazo con entidades de crédito, empresas del grupo</t>
  </si>
  <si>
    <t>Deudas a corto plazo con entidades de crédito, empresas asociadas</t>
  </si>
  <si>
    <t>Deudas a corto plazo con otras entidades de crédito vinculadas</t>
  </si>
  <si>
    <t>Proveedores de inmovilizado a corto plazo, empresas del grupo</t>
  </si>
  <si>
    <t>Proveedores de inmovilizado a corto plazo, empresas asociadas</t>
  </si>
  <si>
    <t>Proveedores de inmovilizado a corto plazo, otras partes vinculadas</t>
  </si>
  <si>
    <t>Acreedores por arrendamiento financiero a corto plazo, empresas del grupo</t>
  </si>
  <si>
    <t>Acreedores por arrendamiento financiero a corto plazo, empresas asociadas</t>
  </si>
  <si>
    <t>Acreedores por arrendamiento financiero a corto plazo, otras partes vinculadas</t>
  </si>
  <si>
    <t>Otras deudas a corto plazo con empresas del grupo</t>
  </si>
  <si>
    <t>Otras deudas a corto plazo con empresas asociadas</t>
  </si>
  <si>
    <t>Otras deudas a corto plazo con otras partes vinculadas</t>
  </si>
  <si>
    <t>Intereses a corto plazo de deudas, empresas del grupo</t>
  </si>
  <si>
    <t>Intereses a corto plazo de deudas, empresas asociadas</t>
  </si>
  <si>
    <t>Intereses a corto plazo de deudas, otras partes vinculadas</t>
  </si>
  <si>
    <t>Préstamos a corto plazo de entidades de crédito</t>
  </si>
  <si>
    <t>Deudas a corto plazo por crédito dispuesto</t>
  </si>
  <si>
    <t>Deudas por efectos descontados</t>
  </si>
  <si>
    <t>Deudas por operaciones de “factoring”</t>
  </si>
  <si>
    <t>Provisión a corto plazo por retribuciones al personal</t>
  </si>
  <si>
    <t>Provisión a corto plazo para impuestos</t>
  </si>
  <si>
    <t>Provisión a corto plazo para otras responsabilidades</t>
  </si>
  <si>
    <t>Provisión a corto plazo por desmantelamiento, retiro o rehabilitación del inmovilizado</t>
  </si>
  <si>
    <t>Provisión a corto plazo para actuaciones medioambientales</t>
  </si>
  <si>
    <t>Provisión a corto plazo para reestructuraciones</t>
  </si>
  <si>
    <t>Provisión a corto plazo por transacciones con pagos basados en instrumentos de patrimonio</t>
  </si>
  <si>
    <t>Participaciones a corto plazo, en empresas del grupo</t>
  </si>
  <si>
    <t>Participaciones a corto plazo, en empresas asociadas</t>
  </si>
  <si>
    <t>Participaciones a corto plazo, en otras partes vinculadas</t>
  </si>
  <si>
    <t>Valores representativos de deuda a corto plazo de empresas del grupo</t>
  </si>
  <si>
    <t>Valores representativos de deuda a corto plazo de empresas asociadas</t>
  </si>
  <si>
    <t>Valores representativos de deuda a corto plazo de otras partes vinculadas</t>
  </si>
  <si>
    <t>Créditos a corto plazo a empresas del grupo</t>
  </si>
  <si>
    <t>Créditos a corto plazo a empresas asociadas</t>
  </si>
  <si>
    <t>Créditos a corto plazo a otras partes vinculadas</t>
  </si>
  <si>
    <t>Intereses a corto plazo de valores representativos de deuda de empresas del grupo</t>
  </si>
  <si>
    <t>Intereses a corto plazo de valores representativos de deuda de empresas asociadas</t>
  </si>
  <si>
    <t>Intereses a corto plazo de valores representativos de deuda de otras partes vinculadas</t>
  </si>
  <si>
    <t>Intereses a corto plazo de créditos a empresas del grupo</t>
  </si>
  <si>
    <t>Intereses a corto plazo de créditos a empresas asociadas</t>
  </si>
  <si>
    <t>Intereses a corto plazo de créditos a otras partes vinculadas</t>
  </si>
  <si>
    <t>Dividendo a cobrar de empresas de grupo</t>
  </si>
  <si>
    <t>Dividendo a cobrar de empresas asociadas</t>
  </si>
  <si>
    <t>Dividendo a cobrar de otras partes vinculadas</t>
  </si>
  <si>
    <t>Desembolsos pendientes sobre participaciones a corto plazo en empresas del grupo</t>
  </si>
  <si>
    <t>Desembolsos pendientes sobre participaciones a corto plazo en empresas asociadas</t>
  </si>
  <si>
    <t>Desembolsos pendientes sobre participaciones a corto plazo en otras partes vinculadas</t>
  </si>
  <si>
    <t>Cuenta corriente con empresas del grupo</t>
  </si>
  <si>
    <t>Cuenta corriente con empresas asociadas</t>
  </si>
  <si>
    <t>Cuenta corriente con otras partes vinculadas</t>
  </si>
  <si>
    <t>Socios de sociedad disuelta</t>
  </si>
  <si>
    <t>Socios, cuenta de fusión</t>
  </si>
  <si>
    <t>Socios de sociedad escindida</t>
  </si>
  <si>
    <t>Socios, cuenta de escisión</t>
  </si>
  <si>
    <t>Desembolsos exigidos sobre participaciones, empresas del grupo</t>
  </si>
  <si>
    <t>Desembolsos exigidos sobre participaciones, empresas asociadas</t>
  </si>
  <si>
    <t>Desembolsos exigidos sobre participaciones, otras partes vinculadas</t>
  </si>
  <si>
    <t>Desembolsos exigidos sobre participaciones de otras empresas</t>
  </si>
  <si>
    <t>Socios por desembolsos exigidos sobre acciones o participaciones ordinarias</t>
  </si>
  <si>
    <t>Socios por desembolsos exigidos sobre acciones o participaciones consideradas como pasivos financieros</t>
  </si>
  <si>
    <t>Activos por derivados financieros a corto plazo, cartera de negociación</t>
  </si>
  <si>
    <t>Activos por derivados financieros a corto plazo, instrumentos de cobertura</t>
  </si>
  <si>
    <t>Pasivos por derivados financieros a corto plazo, cartera de negociación</t>
  </si>
  <si>
    <t>Pasivos por derivados financieros a corto plazo, instrumentos de cobertura</t>
  </si>
  <si>
    <t>Deterioro de valor de participaciones a corto plazo en empresas del grupo</t>
  </si>
  <si>
    <t>Deterioro de valor de participaciones a corto plazo en empresas asociadas</t>
  </si>
  <si>
    <t>Deterioro de valor de valores representativos de deuda a corto plazo de empresas del grupo</t>
  </si>
  <si>
    <t>Deterioro de valor de valores representativos de deuda a corto plazo de empresas asociadas</t>
  </si>
  <si>
    <t>Deterioro de valor de valores representativos de deuda a corto plazo de otras partes vinculadas</t>
  </si>
  <si>
    <t>Deterioro de valor de créditos a corto plazo a empresas del grupo</t>
  </si>
  <si>
    <t>Deterioro de valor de créditos a corto plazo a empresas asociadas</t>
  </si>
  <si>
    <t>Deterioro de valor de créditos a corto plazo a otras partes vinculadas</t>
  </si>
  <si>
    <t>Deterioro de valor de inmovilizado no corriente mantenido para la venta</t>
  </si>
  <si>
    <t>Deterioro de valor de inversiones con personas y entidades vinculadas no corrientes mantenidas para la venta</t>
  </si>
  <si>
    <t>Deterioro de valor de inversiones financieras no corrientes mantenidas para la venta</t>
  </si>
  <si>
    <t>Deterioro de valor de existencias, deudores comerciales y otras cuentas a cobrar integrados en un grupo enajenable mantenido para la venta</t>
  </si>
  <si>
    <t>Deterioro de valor de otros activos mantenidos para la venta</t>
  </si>
  <si>
    <t>Descuentos sobre compras por pronto pago de mercaderías</t>
  </si>
  <si>
    <t>Descuentos sobre compras por pronto pago de materias primas</t>
  </si>
  <si>
    <t>Descuentos sobre compras por pronto pago de otros aprovisionamientos</t>
  </si>
  <si>
    <t>Devoluciones de compras de mercaderías</t>
  </si>
  <si>
    <t>Devoluciones de compras de materias primas</t>
  </si>
  <si>
    <t>Devoluciones de compras de otros aprovisionamientos</t>
  </si>
  <si>
    <t>“Rappels” por compras de mercaderías</t>
  </si>
  <si>
    <t>“Rappels” por compras de materias primas</t>
  </si>
  <si>
    <t>“Rappels” por compras de otros aprovisionamientos</t>
  </si>
  <si>
    <t>Impuesto corriente</t>
  </si>
  <si>
    <t>Impuesto diferido</t>
  </si>
  <si>
    <t>Ajustes negativos en IVA de activo corriente</t>
  </si>
  <si>
    <t>Ajustes negativos en IVA de inversiones</t>
  </si>
  <si>
    <t>Ajustes positivos en IVA de activo corriente</t>
  </si>
  <si>
    <t>Ajustes positivos en IVA de inversiones</t>
  </si>
  <si>
    <t>Contribuciones anuales</t>
  </si>
  <si>
    <t>Otros costes</t>
  </si>
  <si>
    <t>Retribuciones al personal liquidados con instrumentos de patrimonio</t>
  </si>
  <si>
    <t>Retribuciones al personal liquidados en efectivo basado en instrumentos de patrimonio</t>
  </si>
  <si>
    <t>Beneficio transferido (gestor)</t>
  </si>
  <si>
    <t>Pérdida soportada (partícipe o asociado no gestor)</t>
  </si>
  <si>
    <t>Intereses de obligaciones y bonos a largo plazo, empresas del grupo</t>
  </si>
  <si>
    <t>Intereses de obligaciones y bonos a largo plazo, empresas asociadas</t>
  </si>
  <si>
    <t>Intereses de obligaciones y bonos a largo plazo, otras partes vinculadas</t>
  </si>
  <si>
    <t>Intereses de obligaciones y bonos a largo plazo, otras empresas</t>
  </si>
  <si>
    <t>Intereses de obligaciones y bonos a corto plazo, empresas del grupo</t>
  </si>
  <si>
    <t>Intereses de obligaciones y bonos a corto plazo, empresas asociadas</t>
  </si>
  <si>
    <t>Intereses de obligaciones y bonos a corto plazo, otras partes vinculadas</t>
  </si>
  <si>
    <t>Intereses de obligaciones y bonos a corto plazo, otras empresas</t>
  </si>
  <si>
    <t>Intereses de deudas, empresas del grupo</t>
  </si>
  <si>
    <t>Intereses de deudas, empresas asociadas</t>
  </si>
  <si>
    <t>Intereses de deudas, otras partes vinculadas</t>
  </si>
  <si>
    <t>Intereses de deudas con entidades de crédito</t>
  </si>
  <si>
    <t>Intereses de deudas, otras empresas</t>
  </si>
  <si>
    <t>Pérdidas de cartera de negociación</t>
  </si>
  <si>
    <t>Pérdidas de designados por la empresa</t>
  </si>
  <si>
    <t>Pérdidas de disponibles para la venta</t>
  </si>
  <si>
    <t>Pérdidas de instrumentos de cobertura</t>
  </si>
  <si>
    <t>Dividendos de pasivos, empresas del grupo</t>
  </si>
  <si>
    <t>Dividendos de pasivos, empresas asociadas</t>
  </si>
  <si>
    <t>Dividendos de pasivos, otras partes vinculadas</t>
  </si>
  <si>
    <t>Dividendos de pasivos, otras empresas</t>
  </si>
  <si>
    <t>Intereses por descuento de efectos en entidades de crédito del grupo</t>
  </si>
  <si>
    <t>Intereses por descuento de efectos en entidades de crédito asociadas</t>
  </si>
  <si>
    <t>Intereses por descuento de efectos en otras entidades de crédito vinculadas</t>
  </si>
  <si>
    <t>Intereses por descuento de efectos en otras entidades de crédito</t>
  </si>
  <si>
    <t>Intereses por operaciones de “factoring” con entidades de crédito del grupo</t>
  </si>
  <si>
    <t>Intereses por operaciones de “factoring” con entidades de crédito asociadas</t>
  </si>
  <si>
    <t>Intereses por operaciones de “factoring” con otras entidades de crédito vinculadas</t>
  </si>
  <si>
    <t>Intereses por operaciones de “factoring” con otras entidades de crédito</t>
  </si>
  <si>
    <t>Pérdidas en valores representativos de deuda a largo plazo, empresas del grupo</t>
  </si>
  <si>
    <t>Pérdidas en valores representativos de deuda a largo plazo, empresas asociadas</t>
  </si>
  <si>
    <t>Pérdidas en valores representativos de deuda a largo plazo, otras partes vinculadas</t>
  </si>
  <si>
    <t>Pérdidas en participaciones y valores representativos de deuda a largo plazo, otras empresas</t>
  </si>
  <si>
    <t>Pérdidas en participaciones y valores representativos de deuda a corto plazo, empresas del grupo</t>
  </si>
  <si>
    <t>Pérdidas en participaciones y valores representativos de deuda a corto plazo, empresas asociadas</t>
  </si>
  <si>
    <t>Pérdidas en valores representativos de deuda a corto plazo, otras partes vinculadas</t>
  </si>
  <si>
    <t xml:space="preserve">Pérdidas en valores representativos de deuda a corto plazo, otras empresas </t>
  </si>
  <si>
    <t>Pérdidas de créditos a largo plazo, empresas del grupo</t>
  </si>
  <si>
    <t>Pérdidas de créditos a largo plazo, empresas asociadas</t>
  </si>
  <si>
    <t>Pérdidas de créditos a largo plazo, otras partes vinculadas</t>
  </si>
  <si>
    <t>Pérdidas de créditos a largo plazo, otras empresas</t>
  </si>
  <si>
    <t>Pérdidas de créditos a corto plazo, empresas del grupo</t>
  </si>
  <si>
    <t>Pérdidas de créditos a corto plazo, empresas asociadas</t>
  </si>
  <si>
    <t>Pérdidas de créditos a corto plazo, otras partes vinculadas</t>
  </si>
  <si>
    <t>Pérdidas de créditos a corto plazo, otras empresas</t>
  </si>
  <si>
    <t>Pérdidas procedentes de participaciones a largo plazo, empresas del grupo</t>
  </si>
  <si>
    <t>Pérdidas procedentes de participaciones a largo plazo, empresas asociadas</t>
  </si>
  <si>
    <t>Pérdidas procedentes de participaciones a largo plazo, otras partes vinculadas</t>
  </si>
  <si>
    <t>Pérdidas por deterioro de productos terminados y en curso de fabricación</t>
  </si>
  <si>
    <t>Pérdidas por deterioro de mercaderías</t>
  </si>
  <si>
    <t>Pérdidas por deterioro de materias primas</t>
  </si>
  <si>
    <t>Pérdidas por deterioro de otros aprovisionamientos</t>
  </si>
  <si>
    <t>Dotación a la provisión por contratos onerosos</t>
  </si>
  <si>
    <t>Dotación a la provisión para otras operaciones comerciales</t>
  </si>
  <si>
    <t>Pérdidas por deterioro de participaciones en instrumentos de patrimonio neto a largo plazo, empresas del grupo</t>
  </si>
  <si>
    <t>Pérdidas por deterioro de participaciones en instrumentos de patrimonio neto a largo plazo, empresas asociadas</t>
  </si>
  <si>
    <t>Pérdidas por deterioro de participaciones en instrumentos de patrimonio neto a largo plazo, otras partes vinculadas</t>
  </si>
  <si>
    <t>Pérdidas por deterioro de participaciones en instrumentos de patrimonio neto a largo plazo, otras empresas</t>
  </si>
  <si>
    <t>Pérdidas por deterioro en valores representativos de deuda a largo plazo, empresas del grupo</t>
  </si>
  <si>
    <t>Pérdidas por deterioro en valores representativos de deuda a largo plazo, empresas asociadas</t>
  </si>
  <si>
    <t>Pérdidas por deterioro en valores representativos de deuda a largo plazo, otras partes vinculadas</t>
  </si>
  <si>
    <t>Pérdidas por deterioro en valores representativos de deuda a largo plazo, de otras empresas</t>
  </si>
  <si>
    <t>Pérdidas por deterioro de créditos a largo plazo, empresas del grupo</t>
  </si>
  <si>
    <t>Pérdidas por deterioro de créditos a largo plazo, empresas asociadas</t>
  </si>
  <si>
    <t>Pérdidas por deterioro de créditos a largo plazo, otras partes vinculadas</t>
  </si>
  <si>
    <t>Pérdidas por deterioro de créditos a largo plazo, otras empresas</t>
  </si>
  <si>
    <t>Pérdidas por deterioro de participaciones en instrumentos de patrimonio neto a corto plazo, empresas del grupo</t>
  </si>
  <si>
    <t>Pérdidas por deterioro de participaciones en instrumentos de patrimonio neto a corto plazo, empresas asociadas</t>
  </si>
  <si>
    <t xml:space="preserve">Pérdidas por deterioro en valores representativos de deuda a corto plazo, empresas del grupo </t>
  </si>
  <si>
    <t>Pérdidas por deterioro en valores representativos de deuda a corto plazo, empresas asociadas</t>
  </si>
  <si>
    <t>Pérdidas por deterioro en valores representativos de deuda a corto plazo, otras partes vinculadas</t>
  </si>
  <si>
    <t>Pérdidas por deterioro en valores representativos de deuda a corto plazo, de otras empresas</t>
  </si>
  <si>
    <t>Pérdidas por deterioro de créditos a corto plazo, empresas del grupo</t>
  </si>
  <si>
    <t>Pérdidas por deterioro de créditos a corto plazo, empresas asociadas</t>
  </si>
  <si>
    <t>Pérdidas por deterioro de créditos a corto plazo, otras partes vinculadas</t>
  </si>
  <si>
    <t>Pérdidas por deterioro de créditos a corto plazo, otras empresas</t>
  </si>
  <si>
    <t>Descuentos sobre ventas por pronto pago de mercaderías</t>
  </si>
  <si>
    <t>Descuentos sobre ventas por pronto pago de productos terminados</t>
  </si>
  <si>
    <t>Descuentos sobre ventas por pronto pago de productos semiterminados</t>
  </si>
  <si>
    <t>Descuentos sobre ventas por pronto pago de subproductos y residuos</t>
  </si>
  <si>
    <t>Devoluciones de ventas de mercaderías</t>
  </si>
  <si>
    <t>Devoluciones de ventas de productos terminados</t>
  </si>
  <si>
    <t>Devoluciones de ventas de productos semiterminados</t>
  </si>
  <si>
    <t>Devoluciones de ventas de subproductos y residuos</t>
  </si>
  <si>
    <t>Devoluciones de ventas de envases y embalajes</t>
  </si>
  <si>
    <t>«Rappels» sobre ventas de mercaderías</t>
  </si>
  <si>
    <t>“Rappels” sobre ventas de productos terminados</t>
  </si>
  <si>
    <t>“Rappels” sobre ventas de productos semiterminados</t>
  </si>
  <si>
    <t>“Rappels” sobre ventas de subproductos y residuos</t>
  </si>
  <si>
    <t>“Rappels” sobre ventas de envases y embalajes</t>
  </si>
  <si>
    <t>Pérdida transferida (gestor)</t>
  </si>
  <si>
    <t>Beneficio atribuido (partícipe o asociado no gestor)</t>
  </si>
  <si>
    <t>Ingresos de participaciones en instrumentos de patrimonio, empresas del grupo</t>
  </si>
  <si>
    <t>Ingresos de participaciones en instrumentos de patrimonio, empresas asociadas</t>
  </si>
  <si>
    <t>Ingresos de participaciones en instrumentos de patrimonio, otras partes vinculadas</t>
  </si>
  <si>
    <t>Ingresos de participaciones en instrumentos de patrimonio, otras empresas</t>
  </si>
  <si>
    <t>Ingresos de valores representativos de deuda, empresas del grupo</t>
  </si>
  <si>
    <t>Ingresos de valores representativos de deuda, empresas asociadas</t>
  </si>
  <si>
    <t>Ingresos de valores representativos de deuda, otras partes vinculadas</t>
  </si>
  <si>
    <t>Ingresos de valores representativos de deuda, otras empresas</t>
  </si>
  <si>
    <t xml:space="preserve">Ingresos de créditos a largo plazo </t>
  </si>
  <si>
    <t xml:space="preserve"> Ingresos de créditos a largo plazo, otras partes vinculadas</t>
  </si>
  <si>
    <t xml:space="preserve"> Ingresos de créditos a largo plazo, otras empresas</t>
  </si>
  <si>
    <t xml:space="preserve"> Ingresos de créditos a largo plazo, empresas del grupo</t>
  </si>
  <si>
    <t xml:space="preserve"> Ingresos de créditos a largo plazo, empresas asociadas</t>
  </si>
  <si>
    <t>Ingresos de créditos a corto plazo</t>
  </si>
  <si>
    <t xml:space="preserve"> Ingresos de créditos a corto plazo, otras partes vinculadas</t>
  </si>
  <si>
    <t xml:space="preserve"> Ingresos de créditos a corto plazo, otras empresas</t>
  </si>
  <si>
    <t xml:space="preserve"> Ingresos de créditos a corto plazo, empresas del grupo</t>
  </si>
  <si>
    <t xml:space="preserve"> Ingresos de créditos a corto plazo, empresas asociadas</t>
  </si>
  <si>
    <t>Beneficios de cartera de negociación</t>
  </si>
  <si>
    <t>Beneficios de designados por la empresa</t>
  </si>
  <si>
    <t>Beneficios de disponibles para la venta</t>
  </si>
  <si>
    <t>Beneficios de instrumentos de cobertura</t>
  </si>
  <si>
    <t>Beneficios en valores representativos de deuda a largo plazo, empresas del grupo</t>
  </si>
  <si>
    <t>Beneficios en valores representativos de deuda a largo plazo, empresas asociadas</t>
  </si>
  <si>
    <t>Beneficios en valores representativos de deuda a largo plazo, otras partes vinculadas</t>
  </si>
  <si>
    <t>Beneficios en participaciones y valores representativos de deuda a largo plazo, otras empresas</t>
  </si>
  <si>
    <t>Beneficios en participaciones y valores representativos de deuda a corto plazo, empresas del grupo</t>
  </si>
  <si>
    <t>Beneficios en participaciones y valores representativos de deuda a corto plazo, empresas asociadas</t>
  </si>
  <si>
    <t>Beneficios en valores representativos de deuda a corto plazo, otras partes vinculadas</t>
  </si>
  <si>
    <t>Beneficios en valores representativos de deuda a corto plazo, otras empresas</t>
  </si>
  <si>
    <t>Beneficios procedentes de participaciones a largo plazo, empresas del grupo</t>
  </si>
  <si>
    <t>Beneficios procedentes de participaciones a largo plazo, empresas asociadas</t>
  </si>
  <si>
    <t>Beneficios procedentes de participaciones a largo plazo, otras partes vinculadas</t>
  </si>
  <si>
    <t>Reversión del deterioro de productos terminados y en curso de fabricación</t>
  </si>
  <si>
    <t>Reversión del deterioro de mercaderías</t>
  </si>
  <si>
    <t>Reversión del deterioro de materias primas</t>
  </si>
  <si>
    <t>Reversión del deterioro de otros aprovisionamientos</t>
  </si>
  <si>
    <t>Exceso de provisión por retribuciones al personal</t>
  </si>
  <si>
    <t xml:space="preserve">Exceso de provisión para impuestos </t>
  </si>
  <si>
    <t>Exceso de provisión para otras responsabilidades</t>
  </si>
  <si>
    <t>Exceso de provisión por operaciones comerciales</t>
  </si>
  <si>
    <t xml:space="preserve"> Exceso de provisión por contratos onerosos</t>
  </si>
  <si>
    <t xml:space="preserve"> Exceso de provisión para otras operaciones comerciales</t>
  </si>
  <si>
    <t>Exceso de provisión para actuaciones medioambientales</t>
  </si>
  <si>
    <t xml:space="preserve">Exceso de provisión para reestructuraciones </t>
  </si>
  <si>
    <t>Exceso de provisión por transacciones con pagos basados en instrumentos de patrimonio</t>
  </si>
  <si>
    <t>Reversión del deterioro de participaciones en instrumentos de patrimonio neto a largo plazo, empresas del grupo</t>
  </si>
  <si>
    <t>Reversión del deterioro de participaciones en instrumentos de patrimonio neto a largo plazo, empresas asociadas</t>
  </si>
  <si>
    <t>Reversión del deterioro de valores representativos de deuda a largo plazo, empresas del grupo</t>
  </si>
  <si>
    <t>Reversión del deterioro de valores representativos de deuda a largo plazo, empresas asociadas</t>
  </si>
  <si>
    <t>Reversión del deterioro de valores representativos de deuda a largo plazo, otras partes vinculadas</t>
  </si>
  <si>
    <t>Reversión del deterioro de valores representativos de deuda a largo plazo, otras empresas</t>
  </si>
  <si>
    <t>Reversión del deterioro de créditos a largo plazo, empresas del grupo</t>
  </si>
  <si>
    <t>Reversión del deterioro de créditos a largo plazo, empresas asociadas</t>
  </si>
  <si>
    <t>Reversión del deterioro de créditos a largo plazo, otras partes vinculadas</t>
  </si>
  <si>
    <t>Reversión del deterioro de créditos a largo plazo, otras empresas</t>
  </si>
  <si>
    <t>Reversión del deterioro de participaciones en instrumentos de patrimonio neto a corto plazo, empresas del grupo</t>
  </si>
  <si>
    <t>Reversión del deterioro de participaciones en instrumentos de patrimonio neto a corto plazo, empresas asociadas</t>
  </si>
  <si>
    <t>Reversión del deterioro en valores representativos de deuda a corto plazo, empresas del grupo</t>
  </si>
  <si>
    <t>Reversión del deterioro en valores representativos de deuda a corto plazo, empresas asociadas</t>
  </si>
  <si>
    <t>Reversión del deterioro en valores representativos de deuda a corto plazo, otras partes vinculadas</t>
  </si>
  <si>
    <t xml:space="preserve">Reversión del deterioro en valores representativos de deuda a corto plazo, otras empresas </t>
  </si>
  <si>
    <t>Reversión del deterioro de créditos a corto plazo, empresas del grupo</t>
  </si>
  <si>
    <t>Reversión del deterioro de créditos a corto plazo, empresas asociadas</t>
  </si>
  <si>
    <t>Reversión del deterioro de créditos a corto plazo, otras partes vinculadas</t>
  </si>
  <si>
    <t>Reversión del deterioro de créditos a corto plazo, otras empresas</t>
  </si>
  <si>
    <t>Cuenta</t>
  </si>
  <si>
    <t>cod</t>
  </si>
  <si>
    <t>Deudor/acreedor</t>
  </si>
  <si>
    <r>
      <t xml:space="preserve">Cumplimenta  los </t>
    </r>
    <r>
      <rPr>
        <b/>
        <sz val="22"/>
        <color theme="1"/>
        <rFont val="Calibri"/>
        <family val="2"/>
        <scheme val="minor"/>
      </rPr>
      <t>códigos de cuenta</t>
    </r>
    <r>
      <rPr>
        <sz val="22"/>
        <color theme="1"/>
        <rFont val="Calibri"/>
        <family val="2"/>
        <scheme val="minor"/>
      </rPr>
      <t xml:space="preserve"> con tres o cuatro dígitos según la descripcion de la cuenta. Calcula el</t>
    </r>
    <r>
      <rPr>
        <b/>
        <sz val="22"/>
        <color theme="1"/>
        <rFont val="Calibri"/>
        <family val="2"/>
        <scheme val="minor"/>
      </rPr>
      <t xml:space="preserve"> saldo de capital social </t>
    </r>
    <r>
      <rPr>
        <sz val="22"/>
        <color theme="1"/>
        <rFont val="Calibri"/>
        <family val="2"/>
        <scheme val="minor"/>
      </rPr>
      <t>atendiendo a la naturaleza acreedora o deudora de cada uno de los elementos patrimoniales e indica la</t>
    </r>
    <r>
      <rPr>
        <b/>
        <sz val="22"/>
        <color theme="1"/>
        <rFont val="Calibri"/>
        <family val="2"/>
        <scheme val="minor"/>
      </rPr>
      <t xml:space="preserve"> naturaleza acreedora o deudora</t>
    </r>
    <r>
      <rPr>
        <sz val="22"/>
        <color theme="1"/>
        <rFont val="Calibri"/>
        <family val="2"/>
        <scheme val="minor"/>
      </rPr>
      <t xml:space="preserve"> en cada caso.</t>
    </r>
  </si>
  <si>
    <t>sumas</t>
  </si>
  <si>
    <t>saldos</t>
  </si>
  <si>
    <t>D</t>
  </si>
  <si>
    <t>H</t>
  </si>
  <si>
    <t>DEBE</t>
  </si>
  <si>
    <t>fecha</t>
  </si>
  <si>
    <t>HABER</t>
  </si>
  <si>
    <t>Importe DEBE</t>
  </si>
  <si>
    <t>Cod</t>
  </si>
  <si>
    <t>Cod.</t>
  </si>
  <si>
    <t>Importe HABER</t>
  </si>
  <si>
    <t>Nº de cuenta</t>
  </si>
  <si>
    <t>        Concepto         </t>
  </si>
  <si>
    <t xml:space="preserve">                  SUMAS                </t>
  </si>
  <si>
    <t>SALDOS</t>
  </si>
  <si>
    <t> Saldo DEUDOR   </t>
  </si>
  <si>
    <t> Saldo ACREEDOR</t>
  </si>
  <si>
    <t>TOTALES</t>
  </si>
  <si>
    <t>Sumas deudoras</t>
  </si>
  <si>
    <t>Sumas acreedoras</t>
  </si>
  <si>
    <t>Saldo deudor (SD)</t>
  </si>
  <si>
    <t>Saldo acreedor (SH)</t>
  </si>
  <si>
    <t> Suma DEBE</t>
  </si>
  <si>
    <t>Suma HABER</t>
  </si>
  <si>
    <t>ACTIVO</t>
  </si>
  <si>
    <t>PATRIMONIO NETO Y PASIVO</t>
  </si>
  <si>
    <t>A) ACTIVOS NO CORRIENTES</t>
  </si>
  <si>
    <t xml:space="preserve">A) PATRIMONIO NETO </t>
  </si>
  <si>
    <t>I. Inmovilizado Intangible</t>
  </si>
  <si>
    <t>A-1) Fondos propios</t>
  </si>
  <si>
    <t>II. Inmovilizado Material</t>
  </si>
  <si>
    <t>I. Capital</t>
  </si>
  <si>
    <t>1. Terrenos y bienes naturales</t>
  </si>
  <si>
    <t>1. Capital Escriturado</t>
  </si>
  <si>
    <t>2. Construcciones</t>
  </si>
  <si>
    <t>2. (Capital no exigido)</t>
  </si>
  <si>
    <t>3. Instalaciones técnicas</t>
  </si>
  <si>
    <t>II. Prima de emisión</t>
  </si>
  <si>
    <t>4. Maquinaria</t>
  </si>
  <si>
    <t>III. Reservas</t>
  </si>
  <si>
    <t>5. Utillaje</t>
  </si>
  <si>
    <t>1. Legal y Estatutarias</t>
  </si>
  <si>
    <t>6. Otras instalaciones</t>
  </si>
  <si>
    <t>2. Otras reservas</t>
  </si>
  <si>
    <t>7. Mobiliario</t>
  </si>
  <si>
    <t>IV. (Acciones y participaciones en patrimonio propias)</t>
  </si>
  <si>
    <t>8. Equipos para procesos de información</t>
  </si>
  <si>
    <t>V. Resultado de ejercicios anteriores</t>
  </si>
  <si>
    <t>9. Elementos de transporte</t>
  </si>
  <si>
    <t>1. Remanente</t>
  </si>
  <si>
    <t>10. Otro inmovilizado material</t>
  </si>
  <si>
    <t>2.(Resultado negativo de ejercicios anteriores)</t>
  </si>
  <si>
    <t>11. Inmovilizades materiales en curso</t>
  </si>
  <si>
    <t>VI. Otras aportaciones de socios</t>
  </si>
  <si>
    <t>III. Inversiones Inmobiliarias</t>
  </si>
  <si>
    <t>VII. Resultados del ejercicio</t>
  </si>
  <si>
    <t>IV. Inversiones en empresas del grupo y asociadas a L/P</t>
  </si>
  <si>
    <t>VIII. (Dividendos a cuenta)</t>
  </si>
  <si>
    <t>V. Inversiones financieras a largo plazo</t>
  </si>
  <si>
    <t>A-2) Subvenciones, donaciones y legados recibidos</t>
  </si>
  <si>
    <t>VI. Activos por impuestos diferidos</t>
  </si>
  <si>
    <t>B) PASIVO NO CORRIENTE</t>
  </si>
  <si>
    <t>B) ACTIVOS CORRIENTES</t>
  </si>
  <si>
    <t>I. Provisiones a largo plazo</t>
  </si>
  <si>
    <t>I. Existencias</t>
  </si>
  <si>
    <t>II. Deudas a largo plazo</t>
  </si>
  <si>
    <t>1. Comerciales</t>
  </si>
  <si>
    <t>1. Deudas con entidades de crédito</t>
  </si>
  <si>
    <t>2. Materias primas y aprovisionamientos</t>
  </si>
  <si>
    <t>III. Deudas con empresas del grupo y asociadas a L/P</t>
  </si>
  <si>
    <t>3. Productos en curso y semiterminados</t>
  </si>
  <si>
    <t>IV. Pasivos por impuestos diferidos</t>
  </si>
  <si>
    <t>4. Productos terminados</t>
  </si>
  <si>
    <t>V. Periodificaciones a largo plazo</t>
  </si>
  <si>
    <t>5. Anticipo a proveedores</t>
  </si>
  <si>
    <t>C) PASIVO CORRIENTE</t>
  </si>
  <si>
    <t>II. Deudores comerciales y otras cuentas a cobrar</t>
  </si>
  <si>
    <t>I. Provisiones a corto plazo</t>
  </si>
  <si>
    <t>1. Clientes</t>
  </si>
  <si>
    <t>II. Deudas a corto plazo</t>
  </si>
  <si>
    <t>2. Clientes, efectos comerciales</t>
  </si>
  <si>
    <t>1.Deudas con entidades de crédito</t>
  </si>
  <si>
    <t>3. Otros deudores</t>
  </si>
  <si>
    <t>2. Acreedores por arrendamiento financiero</t>
  </si>
  <si>
    <t>4. Otros créditos con las Administraciones Públicas.</t>
  </si>
  <si>
    <t>3. Otros deudas a corto plazo</t>
  </si>
  <si>
    <t>III. Inversiones en empresas asociadas y del grupo a C/P</t>
  </si>
  <si>
    <t>III. Deudas con empresas del grupo y asociadas a C/P</t>
  </si>
  <si>
    <t>IV. Inversiones financieras a corto plazo</t>
  </si>
  <si>
    <t>IV. Acreedores comerciales y otras cuentas a pagar</t>
  </si>
  <si>
    <t>V. Periodificación a corto plazo</t>
  </si>
  <si>
    <t>1. Proveedores</t>
  </si>
  <si>
    <t>VI. Efectivos y otros activos líquidos equivalentes</t>
  </si>
  <si>
    <t>2. Otros acreedores</t>
  </si>
  <si>
    <t>1. Bancos</t>
  </si>
  <si>
    <t>3. Otras deudas con las Administraciones Públicas</t>
  </si>
  <si>
    <t>2. Caja</t>
  </si>
  <si>
    <t>4. Anticipo a clientes</t>
  </si>
  <si>
    <t>3. Otros activos líquidos</t>
  </si>
  <si>
    <t xml:space="preserve">TOTAL ACTIVO </t>
  </si>
  <si>
    <t>TOTAL PATRIMONIO NETO Y PASIVO</t>
  </si>
  <si>
    <t xml:space="preserve">Hacienda Pública, IVA repercutido </t>
  </si>
  <si>
    <t>José Manuel</t>
  </si>
  <si>
    <t>Gandullo García</t>
  </si>
  <si>
    <t>López García</t>
  </si>
  <si>
    <t>Sara</t>
  </si>
  <si>
    <t>Medina Salas</t>
  </si>
  <si>
    <t>Ana María</t>
  </si>
  <si>
    <t>Prieto Contreras</t>
  </si>
  <si>
    <t>Romero Barrios</t>
  </si>
  <si>
    <t>Suviri Muñoz</t>
  </si>
  <si>
    <t xml:space="preserve">Hacienda Pública, IVA soportado </t>
  </si>
  <si>
    <t>Deterioro de valor de créditos comerciales</t>
  </si>
  <si>
    <t xml:space="preserve">Intereses por descuento de efectos </t>
  </si>
  <si>
    <t>Reversión del deterioro de créditos  comerciales</t>
  </si>
  <si>
    <t>nombre</t>
  </si>
  <si>
    <t>apellidos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</si>
</sst>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rgb="FF000000"/>
      <name val="Arial"/>
      <family val="2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sz val="12"/>
      <color rgb="FF002060"/>
      <name val="Tahoma"/>
      <family val="2"/>
    </font>
    <font>
      <b/>
      <sz val="22"/>
      <color theme="1"/>
      <name val="Calibri"/>
      <family val="2"/>
      <scheme val="minor"/>
    </font>
    <font>
      <sz val="11"/>
      <color indexed="8"/>
      <name val="Garamond"/>
      <family val="1"/>
    </font>
    <font>
      <sz val="11"/>
      <color theme="0"/>
      <name val="Garamond"/>
      <family val="1"/>
    </font>
    <font>
      <b/>
      <sz val="11"/>
      <color theme="0"/>
      <name val="Garamond"/>
      <family val="1"/>
    </font>
    <font>
      <sz val="12"/>
      <color indexed="8"/>
      <name val="Garamond"/>
      <family val="1"/>
    </font>
    <font>
      <b/>
      <sz val="14"/>
      <color indexed="8"/>
      <name val="Garamond"/>
      <family val="1"/>
    </font>
    <font>
      <b/>
      <sz val="16"/>
      <color indexed="8"/>
      <name val="Garamond"/>
      <family val="1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4"/>
      <color indexed="9"/>
      <name val="Arial"/>
      <family val="2"/>
    </font>
    <font>
      <b/>
      <sz val="12"/>
      <color rgb="FFFF0000"/>
      <name val="Arial"/>
      <family val="2"/>
      <charset val="204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62"/>
      <name val="Arial"/>
      <family val="2"/>
      <charset val="204"/>
    </font>
    <font>
      <b/>
      <sz val="10"/>
      <color indexed="8"/>
      <name val="Arial"/>
      <family val="2"/>
    </font>
    <font>
      <b/>
      <i/>
      <sz val="12"/>
      <color theme="1"/>
      <name val="Calibri"/>
      <family val="2"/>
      <scheme val="minor"/>
    </font>
    <font>
      <b/>
      <sz val="11"/>
      <color indexed="62"/>
      <name val="Arial"/>
      <family val="2"/>
      <charset val="204"/>
    </font>
    <font>
      <sz val="10"/>
      <color indexed="8"/>
      <name val="Arial"/>
      <family val="2"/>
    </font>
    <font>
      <sz val="10"/>
      <color indexed="62"/>
      <name val="Arial"/>
      <family val="2"/>
      <charset val="204"/>
    </font>
    <font>
      <b/>
      <sz val="10"/>
      <color indexed="62"/>
      <name val="Arial"/>
      <family val="2"/>
    </font>
    <font>
      <sz val="11"/>
      <color indexed="62"/>
      <name val="Calibri"/>
      <family val="2"/>
    </font>
    <font>
      <sz val="11"/>
      <color indexed="62"/>
      <name val="Arial"/>
      <family val="2"/>
      <charset val="204"/>
    </font>
    <font>
      <sz val="11"/>
      <color indexed="8"/>
      <name val="Arial"/>
      <family val="2"/>
    </font>
    <font>
      <sz val="11"/>
      <color indexed="62"/>
      <name val="Arial"/>
      <family val="2"/>
    </font>
    <font>
      <b/>
      <sz val="14"/>
      <color indexed="62"/>
      <name val="Arial"/>
      <family val="2"/>
      <charset val="204"/>
    </font>
    <font>
      <sz val="14"/>
      <color indexed="8"/>
      <name val="Arial"/>
      <family val="2"/>
    </font>
    <font>
      <sz val="10"/>
      <color rgb="FF000000"/>
      <name val="Arial"/>
      <family val="2"/>
    </font>
    <font>
      <sz val="36"/>
      <color theme="0"/>
      <name val="Calibri"/>
      <family val="2"/>
      <scheme val="minor"/>
    </font>
    <font>
      <sz val="48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CCFFFF"/>
        <bgColor indexed="64"/>
      </patternFill>
    </fill>
    <fill>
      <patternFill patternType="solid">
        <fgColor rgb="FF80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0" fontId="21" fillId="0" borderId="0"/>
    <xf numFmtId="0" fontId="21" fillId="0" borderId="0"/>
  </cellStyleXfs>
  <cellXfs count="151">
    <xf numFmtId="0" fontId="0" fillId="0" borderId="0" xfId="0"/>
    <xf numFmtId="0" fontId="0" fillId="2" borderId="0" xfId="0" applyFill="1" applyProtection="1">
      <protection hidden="1"/>
    </xf>
    <xf numFmtId="49" fontId="4" fillId="2" borderId="0" xfId="0" applyNumberFormat="1" applyFont="1" applyFill="1" applyProtection="1">
      <protection hidden="1"/>
    </xf>
    <xf numFmtId="1" fontId="0" fillId="2" borderId="0" xfId="0" applyNumberFormat="1" applyFill="1" applyProtection="1">
      <protection hidden="1"/>
    </xf>
    <xf numFmtId="0" fontId="0" fillId="2" borderId="0" xfId="0" applyNumberFormat="1" applyFill="1" applyProtection="1">
      <protection hidden="1"/>
    </xf>
    <xf numFmtId="0" fontId="4" fillId="2" borderId="0" xfId="0" applyNumberFormat="1" applyFont="1" applyFill="1" applyProtection="1">
      <protection hidden="1"/>
    </xf>
    <xf numFmtId="0" fontId="9" fillId="2" borderId="0" xfId="0" applyFont="1" applyFill="1" applyAlignment="1" applyProtection="1">
      <alignment vertical="distributed" wrapText="1"/>
      <protection hidden="1"/>
    </xf>
    <xf numFmtId="0" fontId="0" fillId="2" borderId="0" xfId="1" applyNumberFormat="1" applyFont="1" applyFill="1" applyAlignment="1" applyProtection="1">
      <alignment horizontal="center" vertical="center"/>
      <protection hidden="1"/>
    </xf>
    <xf numFmtId="0" fontId="6" fillId="2" borderId="0" xfId="1" applyNumberFormat="1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43" fontId="6" fillId="2" borderId="0" xfId="1" applyFont="1" applyFill="1" applyProtection="1">
      <protection hidden="1"/>
    </xf>
    <xf numFmtId="0" fontId="0" fillId="0" borderId="0" xfId="0" applyProtection="1">
      <protection hidden="1"/>
    </xf>
    <xf numFmtId="0" fontId="0" fillId="0" borderId="0" xfId="0" applyNumberFormat="1" applyProtection="1">
      <protection hidden="1"/>
    </xf>
    <xf numFmtId="0" fontId="7" fillId="2" borderId="0" xfId="1" applyNumberFormat="1" applyFont="1" applyFill="1" applyAlignment="1" applyProtection="1">
      <alignment horizontal="center" vertical="center"/>
      <protection hidden="1"/>
    </xf>
    <xf numFmtId="0" fontId="7" fillId="2" borderId="0" xfId="0" applyFont="1" applyFill="1" applyProtection="1">
      <protection hidden="1"/>
    </xf>
    <xf numFmtId="43" fontId="7" fillId="2" borderId="0" xfId="1" applyFont="1" applyFill="1" applyProtection="1">
      <protection hidden="1"/>
    </xf>
    <xf numFmtId="0" fontId="11" fillId="2" borderId="7" xfId="0" applyFont="1" applyFill="1" applyBorder="1" applyProtection="1">
      <protection hidden="1"/>
    </xf>
    <xf numFmtId="43" fontId="11" fillId="2" borderId="7" xfId="1" applyFont="1" applyFill="1" applyBorder="1" applyProtection="1"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10" fillId="2" borderId="3" xfId="0" applyFont="1" applyFill="1" applyBorder="1" applyAlignment="1" applyProtection="1">
      <alignment horizontal="left" vertical="center"/>
      <protection hidden="1"/>
    </xf>
    <xf numFmtId="2" fontId="6" fillId="2" borderId="3" xfId="0" applyNumberFormat="1" applyFont="1" applyFill="1" applyBorder="1" applyProtection="1">
      <protection hidden="1"/>
    </xf>
    <xf numFmtId="0" fontId="10" fillId="2" borderId="4" xfId="0" applyFont="1" applyFill="1" applyBorder="1" applyAlignment="1" applyProtection="1">
      <alignment horizontal="left" vertical="center"/>
      <protection hidden="1"/>
    </xf>
    <xf numFmtId="2" fontId="6" fillId="2" borderId="4" xfId="0" applyNumberFormat="1" applyFont="1" applyFill="1" applyBorder="1" applyProtection="1">
      <protection hidden="1"/>
    </xf>
    <xf numFmtId="43" fontId="6" fillId="2" borderId="4" xfId="1" applyFont="1" applyFill="1" applyBorder="1" applyProtection="1"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14" fillId="0" borderId="0" xfId="0" applyFont="1" applyAlignment="1" applyProtection="1">
      <alignment vertical="center"/>
      <protection locked="0"/>
    </xf>
    <xf numFmtId="0" fontId="15" fillId="4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8" xfId="0" applyFont="1" applyFill="1" applyBorder="1" applyAlignment="1" applyProtection="1">
      <alignment vertical="center"/>
      <protection locked="0"/>
    </xf>
    <xf numFmtId="0" fontId="14" fillId="0" borderId="9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14" fillId="0" borderId="11" xfId="0" applyFont="1" applyFill="1" applyBorder="1" applyAlignment="1" applyProtection="1">
      <alignment vertical="center"/>
      <protection locked="0"/>
    </xf>
    <xf numFmtId="0" fontId="14" fillId="0" borderId="3" xfId="0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16" fillId="4" borderId="0" xfId="0" applyFont="1" applyFill="1" applyBorder="1" applyAlignment="1" applyProtection="1">
      <alignment horizontal="right" vertical="center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hidden="1"/>
    </xf>
    <xf numFmtId="0" fontId="20" fillId="6" borderId="12" xfId="0" applyFont="1" applyFill="1" applyBorder="1" applyAlignment="1" applyProtection="1">
      <alignment wrapText="1"/>
      <protection hidden="1"/>
    </xf>
    <xf numFmtId="0" fontId="14" fillId="0" borderId="15" xfId="0" applyFont="1" applyFill="1" applyBorder="1" applyAlignment="1" applyProtection="1">
      <alignment vertical="center"/>
      <protection locked="0"/>
    </xf>
    <xf numFmtId="0" fontId="0" fillId="0" borderId="16" xfId="0" applyBorder="1"/>
    <xf numFmtId="0" fontId="21" fillId="0" borderId="0" xfId="2" applyProtection="1">
      <protection locked="0"/>
    </xf>
    <xf numFmtId="0" fontId="23" fillId="0" borderId="0" xfId="2" applyFont="1" applyAlignment="1" applyProtection="1">
      <alignment horizontal="center"/>
      <protection locked="0"/>
    </xf>
    <xf numFmtId="0" fontId="23" fillId="0" borderId="26" xfId="2" applyFont="1" applyBorder="1" applyAlignment="1" applyProtection="1">
      <alignment vertical="center" wrapText="1"/>
      <protection locked="0"/>
    </xf>
    <xf numFmtId="0" fontId="23" fillId="0" borderId="27" xfId="2" applyFont="1" applyBorder="1" applyAlignment="1" applyProtection="1">
      <alignment vertical="center" wrapText="1"/>
      <protection locked="0"/>
    </xf>
    <xf numFmtId="0" fontId="23" fillId="7" borderId="24" xfId="2" applyFont="1" applyFill="1" applyBorder="1" applyAlignment="1" applyProtection="1">
      <alignment vertical="center" wrapText="1"/>
      <protection locked="0"/>
    </xf>
    <xf numFmtId="0" fontId="23" fillId="7" borderId="26" xfId="2" applyFont="1" applyFill="1" applyBorder="1" applyAlignment="1" applyProtection="1">
      <alignment vertical="center" wrapText="1"/>
      <protection locked="0"/>
    </xf>
    <xf numFmtId="0" fontId="25" fillId="0" borderId="0" xfId="2" applyFont="1" applyProtection="1">
      <protection locked="0"/>
    </xf>
    <xf numFmtId="0" fontId="24" fillId="2" borderId="26" xfId="2" applyFont="1" applyFill="1" applyBorder="1" applyAlignment="1" applyProtection="1">
      <alignment horizontal="center" vertical="center" wrapText="1"/>
      <protection locked="0"/>
    </xf>
    <xf numFmtId="0" fontId="26" fillId="4" borderId="26" xfId="2" applyFont="1" applyFill="1" applyBorder="1" applyAlignment="1" applyProtection="1">
      <alignment vertical="center" wrapText="1"/>
      <protection locked="0"/>
    </xf>
    <xf numFmtId="0" fontId="28" fillId="0" borderId="0" xfId="3" applyFont="1" applyFill="1" applyBorder="1" applyAlignment="1" applyProtection="1">
      <alignment horizontal="center" vertical="center" wrapText="1"/>
      <protection hidden="1"/>
    </xf>
    <xf numFmtId="4" fontId="29" fillId="8" borderId="17" xfId="4" applyNumberFormat="1" applyFont="1" applyFill="1" applyBorder="1" applyProtection="1">
      <protection locked="0"/>
    </xf>
    <xf numFmtId="4" fontId="30" fillId="0" borderId="0" xfId="4" applyNumberFormat="1" applyFont="1" applyFill="1"/>
    <xf numFmtId="4" fontId="32" fillId="8" borderId="17" xfId="4" applyNumberFormat="1" applyFont="1" applyFill="1" applyBorder="1" applyAlignment="1" applyProtection="1">
      <alignment horizontal="center"/>
      <protection locked="0"/>
    </xf>
    <xf numFmtId="4" fontId="33" fillId="0" borderId="0" xfId="4" applyNumberFormat="1" applyFont="1" applyFill="1"/>
    <xf numFmtId="4" fontId="35" fillId="8" borderId="18" xfId="4" applyNumberFormat="1" applyFont="1" applyFill="1" applyBorder="1" applyProtection="1">
      <protection locked="0"/>
    </xf>
    <xf numFmtId="4" fontId="32" fillId="8" borderId="19" xfId="4" applyNumberFormat="1" applyFont="1" applyFill="1" applyBorder="1" applyAlignment="1" applyProtection="1">
      <alignment horizontal="center"/>
      <protection locked="0"/>
    </xf>
    <xf numFmtId="4" fontId="36" fillId="0" borderId="0" xfId="4" applyNumberFormat="1" applyFont="1" applyFill="1"/>
    <xf numFmtId="4" fontId="37" fillId="8" borderId="18" xfId="4" applyNumberFormat="1" applyFont="1" applyFill="1" applyBorder="1" applyProtection="1">
      <protection locked="0"/>
    </xf>
    <xf numFmtId="4" fontId="38" fillId="8" borderId="17" xfId="4" applyNumberFormat="1" applyFont="1" applyFill="1" applyBorder="1" applyAlignment="1" applyProtection="1">
      <alignment horizontal="center"/>
      <protection locked="0"/>
    </xf>
    <xf numFmtId="4" fontId="32" fillId="8" borderId="18" xfId="4" applyNumberFormat="1" applyFont="1" applyFill="1" applyBorder="1" applyProtection="1">
      <protection locked="0"/>
    </xf>
    <xf numFmtId="4" fontId="37" fillId="8" borderId="17" xfId="4" applyNumberFormat="1" applyFont="1" applyFill="1" applyBorder="1" applyProtection="1">
      <protection locked="0"/>
    </xf>
    <xf numFmtId="4" fontId="29" fillId="8" borderId="17" xfId="4" applyNumberFormat="1" applyFont="1" applyFill="1" applyBorder="1" applyAlignment="1" applyProtection="1">
      <alignment horizontal="right"/>
      <protection locked="0"/>
    </xf>
    <xf numFmtId="4" fontId="32" fillId="8" borderId="20" xfId="4" applyNumberFormat="1" applyFont="1" applyFill="1" applyBorder="1" applyAlignment="1" applyProtection="1">
      <alignment horizontal="center"/>
      <protection locked="0"/>
    </xf>
    <xf numFmtId="4" fontId="39" fillId="8" borderId="46" xfId="4" applyNumberFormat="1" applyFont="1" applyFill="1" applyBorder="1" applyProtection="1">
      <protection locked="0"/>
    </xf>
    <xf numFmtId="4" fontId="40" fillId="8" borderId="18" xfId="4" applyNumberFormat="1" applyFont="1" applyFill="1" applyBorder="1" applyProtection="1">
      <protection locked="0"/>
    </xf>
    <xf numFmtId="0" fontId="41" fillId="0" borderId="0" xfId="4" applyFont="1" applyFill="1"/>
    <xf numFmtId="4" fontId="42" fillId="8" borderId="18" xfId="4" applyNumberFormat="1" applyFont="1" applyFill="1" applyBorder="1" applyProtection="1">
      <protection locked="0"/>
    </xf>
    <xf numFmtId="4" fontId="32" fillId="8" borderId="46" xfId="4" applyNumberFormat="1" applyFont="1" applyFill="1" applyBorder="1" applyAlignment="1" applyProtection="1">
      <alignment horizontal="center"/>
      <protection locked="0"/>
    </xf>
    <xf numFmtId="4" fontId="43" fillId="8" borderId="17" xfId="4" applyNumberFormat="1" applyFont="1" applyFill="1" applyBorder="1" applyProtection="1">
      <protection locked="0"/>
    </xf>
    <xf numFmtId="0" fontId="44" fillId="0" borderId="0" xfId="4" applyFont="1" applyFill="1"/>
    <xf numFmtId="0" fontId="7" fillId="0" borderId="0" xfId="0" applyFont="1"/>
    <xf numFmtId="4" fontId="7" fillId="0" borderId="0" xfId="0" applyNumberFormat="1" applyFont="1"/>
    <xf numFmtId="4" fontId="37" fillId="8" borderId="0" xfId="4" applyNumberFormat="1" applyFont="1" applyFill="1" applyBorder="1"/>
    <xf numFmtId="0" fontId="46" fillId="4" borderId="1" xfId="0" applyFont="1" applyFill="1" applyBorder="1" applyAlignment="1" applyProtection="1">
      <alignment vertical="center"/>
      <protection hidden="1"/>
    </xf>
    <xf numFmtId="43" fontId="0" fillId="2" borderId="0" xfId="0" applyNumberFormat="1" applyFill="1" applyProtection="1">
      <protection hidden="1"/>
    </xf>
    <xf numFmtId="49" fontId="45" fillId="0" borderId="0" xfId="0" applyNumberFormat="1" applyFont="1" applyProtection="1">
      <protection hidden="1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43" fontId="12" fillId="3" borderId="6" xfId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8" fillId="2" borderId="0" xfId="0" applyFont="1" applyFill="1" applyProtection="1">
      <protection hidden="1"/>
    </xf>
    <xf numFmtId="0" fontId="17" fillId="0" borderId="0" xfId="0" applyFont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14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20" fillId="6" borderId="12" xfId="0" applyFont="1" applyFill="1" applyBorder="1" applyAlignment="1" applyProtection="1">
      <protection locked="0"/>
    </xf>
    <xf numFmtId="2" fontId="20" fillId="3" borderId="12" xfId="0" applyNumberFormat="1" applyFont="1" applyFill="1" applyBorder="1" applyAlignment="1" applyProtection="1">
      <protection locked="0"/>
    </xf>
    <xf numFmtId="0" fontId="20" fillId="3" borderId="12" xfId="0" applyFont="1" applyFill="1" applyBorder="1" applyAlignment="1" applyProtection="1">
      <protection locked="0"/>
    </xf>
    <xf numFmtId="2" fontId="2" fillId="5" borderId="0" xfId="0" applyNumberFormat="1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2" fontId="14" fillId="0" borderId="0" xfId="0" applyNumberFormat="1" applyFont="1" applyFill="1" applyAlignment="1" applyProtection="1">
      <alignment horizontal="left" vertical="center"/>
      <protection locked="0"/>
    </xf>
    <xf numFmtId="4" fontId="14" fillId="0" borderId="0" xfId="0" applyNumberFormat="1" applyFont="1" applyFill="1" applyAlignment="1" applyProtection="1">
      <alignment horizontal="left" vertical="center"/>
      <protection locked="0"/>
    </xf>
    <xf numFmtId="2" fontId="14" fillId="0" borderId="0" xfId="0" applyNumberFormat="1" applyFont="1" applyFill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2" fontId="14" fillId="0" borderId="0" xfId="0" applyNumberFormat="1" applyFont="1" applyAlignment="1" applyProtection="1">
      <alignment horizontal="left" vertical="center"/>
      <protection locked="0"/>
    </xf>
    <xf numFmtId="4" fontId="14" fillId="0" borderId="0" xfId="0" applyNumberFormat="1" applyFont="1" applyAlignment="1" applyProtection="1">
      <alignment horizontal="left" vertical="center"/>
      <protection locked="0"/>
    </xf>
    <xf numFmtId="2" fontId="14" fillId="0" borderId="0" xfId="0" applyNumberFormat="1" applyFont="1" applyAlignment="1" applyProtection="1">
      <alignment vertical="center"/>
      <protection locked="0"/>
    </xf>
    <xf numFmtId="0" fontId="2" fillId="5" borderId="12" xfId="0" applyFont="1" applyFill="1" applyBorder="1" applyAlignment="1" applyProtection="1">
      <alignment horizontal="center" vertical="center" wrapText="1"/>
    </xf>
    <xf numFmtId="0" fontId="23" fillId="9" borderId="24" xfId="2" applyFont="1" applyFill="1" applyBorder="1" applyAlignment="1" applyProtection="1">
      <alignment vertical="center" wrapText="1"/>
      <protection hidden="1"/>
    </xf>
    <xf numFmtId="0" fontId="15" fillId="10" borderId="0" xfId="0" applyFont="1" applyFill="1" applyAlignment="1" applyProtection="1">
      <alignment vertical="center"/>
      <protection locked="0"/>
    </xf>
    <xf numFmtId="0" fontId="16" fillId="10" borderId="0" xfId="0" applyFont="1" applyFill="1" applyBorder="1" applyAlignment="1" applyProtection="1">
      <alignment horizontal="right" vertical="center"/>
      <protection locked="0"/>
    </xf>
    <xf numFmtId="0" fontId="24" fillId="2" borderId="24" xfId="2" applyFont="1" applyFill="1" applyBorder="1" applyAlignment="1" applyProtection="1">
      <alignment vertical="center" wrapText="1"/>
      <protection locked="0"/>
    </xf>
    <xf numFmtId="0" fontId="24" fillId="2" borderId="26" xfId="2" applyFont="1" applyFill="1" applyBorder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horizontal="justify" vertical="distributed" wrapText="1"/>
      <protection hidden="1"/>
    </xf>
    <xf numFmtId="0" fontId="47" fillId="4" borderId="2" xfId="0" applyFont="1" applyFill="1" applyBorder="1" applyAlignment="1" applyProtection="1">
      <alignment horizontal="left" vertical="center"/>
      <protection hidden="1"/>
    </xf>
    <xf numFmtId="0" fontId="47" fillId="4" borderId="0" xfId="0" applyFont="1" applyFill="1" applyBorder="1" applyAlignment="1" applyProtection="1">
      <alignment horizontal="left" vertical="center"/>
      <protection hidden="1"/>
    </xf>
    <xf numFmtId="0" fontId="16" fillId="10" borderId="13" xfId="0" applyFont="1" applyFill="1" applyBorder="1" applyAlignment="1" applyProtection="1">
      <alignment horizontal="center" vertical="center"/>
      <protection locked="0"/>
    </xf>
    <xf numFmtId="0" fontId="16" fillId="10" borderId="14" xfId="0" applyFont="1" applyFill="1" applyBorder="1" applyAlignment="1" applyProtection="1">
      <alignment horizontal="center" vertical="center"/>
      <protection locked="0"/>
    </xf>
    <xf numFmtId="0" fontId="16" fillId="4" borderId="13" xfId="0" applyFont="1" applyFill="1" applyBorder="1" applyAlignment="1" applyProtection="1">
      <alignment horizontal="center" vertical="center"/>
      <protection locked="0"/>
    </xf>
    <xf numFmtId="0" fontId="16" fillId="4" borderId="14" xfId="0" applyFont="1" applyFill="1" applyBorder="1" applyAlignment="1" applyProtection="1">
      <alignment horizontal="center" vertical="center"/>
      <protection locked="0"/>
    </xf>
    <xf numFmtId="0" fontId="20" fillId="6" borderId="12" xfId="0" applyFont="1" applyFill="1" applyBorder="1" applyAlignment="1" applyProtection="1">
      <alignment horizontal="left" wrapText="1"/>
      <protection hidden="1"/>
    </xf>
    <xf numFmtId="0" fontId="20" fillId="6" borderId="10" xfId="0" applyFont="1" applyFill="1" applyBorder="1" applyAlignment="1" applyProtection="1">
      <alignment horizontal="left" wrapText="1"/>
      <protection hidden="1"/>
    </xf>
    <xf numFmtId="4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24" fillId="2" borderId="34" xfId="2" applyFont="1" applyFill="1" applyBorder="1" applyAlignment="1" applyProtection="1">
      <alignment horizontal="center" vertical="center" wrapText="1"/>
      <protection locked="0"/>
    </xf>
    <xf numFmtId="0" fontId="24" fillId="2" borderId="29" xfId="2" applyFont="1" applyFill="1" applyBorder="1" applyAlignment="1" applyProtection="1">
      <alignment horizontal="center" vertical="center" wrapText="1"/>
      <protection locked="0"/>
    </xf>
    <xf numFmtId="0" fontId="24" fillId="2" borderId="35" xfId="2" applyFont="1" applyFill="1" applyBorder="1" applyAlignment="1" applyProtection="1">
      <alignment horizontal="center" vertical="center" wrapText="1"/>
      <protection locked="0"/>
    </xf>
    <xf numFmtId="0" fontId="24" fillId="2" borderId="33" xfId="2" applyFont="1" applyFill="1" applyBorder="1" applyAlignment="1" applyProtection="1">
      <alignment horizontal="center" vertical="center" wrapText="1"/>
      <protection locked="0"/>
    </xf>
    <xf numFmtId="0" fontId="27" fillId="4" borderId="25" xfId="2" applyFont="1" applyFill="1" applyBorder="1" applyAlignment="1" applyProtection="1">
      <alignment horizontal="center" vertical="center" wrapText="1"/>
      <protection locked="0"/>
    </xf>
    <xf numFmtId="0" fontId="27" fillId="4" borderId="36" xfId="2" applyFont="1" applyFill="1" applyBorder="1" applyAlignment="1" applyProtection="1">
      <alignment horizontal="center" vertical="center" wrapText="1"/>
      <protection locked="0"/>
    </xf>
    <xf numFmtId="0" fontId="27" fillId="4" borderId="38" xfId="2" applyFont="1" applyFill="1" applyBorder="1" applyAlignment="1" applyProtection="1">
      <alignment horizontal="center" vertical="center" wrapText="1"/>
      <protection locked="0"/>
    </xf>
    <xf numFmtId="0" fontId="27" fillId="4" borderId="37" xfId="2" applyFont="1" applyFill="1" applyBorder="1" applyAlignment="1" applyProtection="1">
      <alignment horizontal="center" vertical="center" wrapText="1"/>
      <protection locked="0"/>
    </xf>
    <xf numFmtId="0" fontId="27" fillId="4" borderId="28" xfId="2" applyFont="1" applyFill="1" applyBorder="1" applyAlignment="1" applyProtection="1">
      <alignment horizontal="center" vertical="center" wrapText="1"/>
      <protection locked="0"/>
    </xf>
    <xf numFmtId="0" fontId="27" fillId="4" borderId="29" xfId="2" applyFont="1" applyFill="1" applyBorder="1" applyAlignment="1" applyProtection="1">
      <alignment horizontal="center" vertical="center" wrapText="1"/>
      <protection locked="0"/>
    </xf>
    <xf numFmtId="0" fontId="27" fillId="4" borderId="30" xfId="2" applyFont="1" applyFill="1" applyBorder="1" applyAlignment="1" applyProtection="1">
      <alignment horizontal="center" vertical="center" wrapText="1"/>
      <protection locked="0"/>
    </xf>
    <xf numFmtId="0" fontId="27" fillId="4" borderId="31" xfId="2" applyFont="1" applyFill="1" applyBorder="1" applyAlignment="1" applyProtection="1">
      <alignment horizontal="center" vertical="center" wrapText="1"/>
      <protection locked="0"/>
    </xf>
    <xf numFmtId="0" fontId="27" fillId="4" borderId="32" xfId="2" applyFont="1" applyFill="1" applyBorder="1" applyAlignment="1" applyProtection="1">
      <alignment horizontal="center" vertical="center" wrapText="1"/>
      <protection locked="0"/>
    </xf>
    <xf numFmtId="0" fontId="27" fillId="4" borderId="33" xfId="2" applyFont="1" applyFill="1" applyBorder="1" applyAlignment="1" applyProtection="1">
      <alignment horizontal="center" vertical="center" wrapText="1"/>
      <protection locked="0"/>
    </xf>
    <xf numFmtId="0" fontId="28" fillId="5" borderId="39" xfId="0" applyFont="1" applyFill="1" applyBorder="1" applyAlignment="1" applyProtection="1">
      <alignment horizontal="center" vertical="center"/>
      <protection hidden="1"/>
    </xf>
    <xf numFmtId="0" fontId="28" fillId="5" borderId="8" xfId="0" applyFont="1" applyFill="1" applyBorder="1" applyAlignment="1" applyProtection="1">
      <alignment horizontal="center" vertical="center"/>
      <protection hidden="1"/>
    </xf>
    <xf numFmtId="0" fontId="28" fillId="5" borderId="9" xfId="0" applyFont="1" applyFill="1" applyBorder="1" applyAlignment="1" applyProtection="1">
      <alignment horizontal="center" vertical="center"/>
      <protection hidden="1"/>
    </xf>
    <xf numFmtId="0" fontId="28" fillId="5" borderId="40" xfId="0" applyFont="1" applyFill="1" applyBorder="1" applyAlignment="1" applyProtection="1">
      <alignment horizontal="center" vertical="center"/>
      <protection hidden="1"/>
    </xf>
    <xf numFmtId="0" fontId="28" fillId="5" borderId="21" xfId="0" applyFont="1" applyFill="1" applyBorder="1" applyAlignment="1" applyProtection="1">
      <alignment horizontal="center" vertical="center"/>
      <protection hidden="1"/>
    </xf>
    <xf numFmtId="0" fontId="28" fillId="5" borderId="41" xfId="0" applyFont="1" applyFill="1" applyBorder="1" applyAlignment="1" applyProtection="1">
      <alignment horizontal="center" vertical="center"/>
      <protection hidden="1"/>
    </xf>
    <xf numFmtId="14" fontId="28" fillId="5" borderId="23" xfId="0" applyNumberFormat="1" applyFont="1" applyFill="1" applyBorder="1" applyAlignment="1" applyProtection="1">
      <alignment horizontal="center" vertical="center"/>
      <protection hidden="1"/>
    </xf>
    <xf numFmtId="14" fontId="28" fillId="5" borderId="42" xfId="0" applyNumberFormat="1" applyFont="1" applyFill="1" applyBorder="1" applyAlignment="1" applyProtection="1">
      <alignment horizontal="center" vertical="center"/>
      <protection hidden="1"/>
    </xf>
    <xf numFmtId="0" fontId="11" fillId="6" borderId="43" xfId="0" applyFont="1" applyFill="1" applyBorder="1" applyAlignment="1" applyProtection="1">
      <alignment horizontal="left" wrapText="1"/>
      <protection hidden="1"/>
    </xf>
    <xf numFmtId="0" fontId="11" fillId="6" borderId="44" xfId="0" applyFont="1" applyFill="1" applyBorder="1" applyAlignment="1" applyProtection="1">
      <alignment horizontal="left" wrapText="1"/>
      <protection hidden="1"/>
    </xf>
    <xf numFmtId="0" fontId="11" fillId="6" borderId="45" xfId="0" applyFont="1" applyFill="1" applyBorder="1" applyAlignment="1" applyProtection="1">
      <alignment horizontal="left" wrapText="1"/>
      <protection hidden="1"/>
    </xf>
    <xf numFmtId="0" fontId="31" fillId="6" borderId="43" xfId="0" applyFont="1" applyFill="1" applyBorder="1" applyAlignment="1" applyProtection="1">
      <alignment horizontal="left" wrapText="1"/>
      <protection hidden="1"/>
    </xf>
    <xf numFmtId="0" fontId="31" fillId="6" borderId="44" xfId="0" applyFont="1" applyFill="1" applyBorder="1" applyAlignment="1" applyProtection="1">
      <alignment horizontal="left" wrapText="1"/>
      <protection hidden="1"/>
    </xf>
    <xf numFmtId="0" fontId="31" fillId="6" borderId="45" xfId="0" applyFont="1" applyFill="1" applyBorder="1" applyAlignment="1" applyProtection="1">
      <alignment horizontal="left" wrapText="1"/>
      <protection hidden="1"/>
    </xf>
    <xf numFmtId="0" fontId="34" fillId="6" borderId="43" xfId="0" applyFont="1" applyFill="1" applyBorder="1" applyAlignment="1" applyProtection="1">
      <alignment horizontal="left" wrapText="1"/>
      <protection hidden="1"/>
    </xf>
    <xf numFmtId="0" fontId="34" fillId="6" borderId="44" xfId="0" applyFont="1" applyFill="1" applyBorder="1" applyAlignment="1" applyProtection="1">
      <alignment horizontal="left" wrapText="1"/>
      <protection hidden="1"/>
    </xf>
    <xf numFmtId="0" fontId="34" fillId="6" borderId="45" xfId="0" applyFont="1" applyFill="1" applyBorder="1" applyAlignment="1" applyProtection="1">
      <alignment horizontal="left" wrapText="1"/>
      <protection hidden="1"/>
    </xf>
    <xf numFmtId="0" fontId="0" fillId="6" borderId="12" xfId="0" applyFill="1" applyBorder="1" applyAlignment="1" applyProtection="1">
      <alignment horizontal="left" wrapText="1"/>
      <protection hidden="1"/>
    </xf>
    <xf numFmtId="0" fontId="0" fillId="6" borderId="0" xfId="0" applyFill="1" applyBorder="1" applyAlignment="1" applyProtection="1">
      <alignment horizontal="left" wrapText="1"/>
      <protection hidden="1"/>
    </xf>
    <xf numFmtId="0" fontId="0" fillId="6" borderId="10" xfId="0" applyFill="1" applyBorder="1" applyAlignment="1" applyProtection="1">
      <alignment horizontal="left" wrapText="1"/>
      <protection hidden="1"/>
    </xf>
    <xf numFmtId="0" fontId="28" fillId="5" borderId="22" xfId="0" applyFont="1" applyFill="1" applyBorder="1" applyAlignment="1" applyProtection="1">
      <alignment horizontal="center" vertical="center"/>
      <protection hidden="1"/>
    </xf>
  </cellXfs>
  <cellStyles count="6">
    <cellStyle name="Millares" xfId="1" builtinId="3"/>
    <cellStyle name="Normal" xfId="0" builtinId="0"/>
    <cellStyle name="Normal 2" xfId="3"/>
    <cellStyle name="Normal 3" xfId="4"/>
    <cellStyle name="Normal 4" xfId="5"/>
    <cellStyle name="Normal 5" xfId="2"/>
  </cellStyles>
  <dxfs count="3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3"/>
      </font>
      <fill>
        <patternFill>
          <bgColor theme="3"/>
        </patternFill>
      </fill>
      <border>
        <vertical/>
        <horizontal/>
      </border>
    </dxf>
    <dxf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800000"/>
      <color rgb="FFCCFFFF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13</xdr:row>
      <xdr:rowOff>266700</xdr:rowOff>
    </xdr:from>
    <xdr:to>
      <xdr:col>13</xdr:col>
      <xdr:colOff>171450</xdr:colOff>
      <xdr:row>17</xdr:row>
      <xdr:rowOff>333375</xdr:rowOff>
    </xdr:to>
    <xdr:sp macro="" textlink="">
      <xdr:nvSpPr>
        <xdr:cNvPr id="2" name="Flecha a la derecha con bandas 1"/>
        <xdr:cNvSpPr/>
      </xdr:nvSpPr>
      <xdr:spPr>
        <a:xfrm>
          <a:off x="8791575" y="3390900"/>
          <a:ext cx="742950" cy="143827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0</xdr:colOff>
      <xdr:row>13</xdr:row>
      <xdr:rowOff>266700</xdr:rowOff>
    </xdr:from>
    <xdr:to>
      <xdr:col>13</xdr:col>
      <xdr:colOff>171450</xdr:colOff>
      <xdr:row>17</xdr:row>
      <xdr:rowOff>333375</xdr:rowOff>
    </xdr:to>
    <xdr:sp macro="" textlink="">
      <xdr:nvSpPr>
        <xdr:cNvPr id="3" name="Flecha a la derecha con bandas 1"/>
        <xdr:cNvSpPr/>
      </xdr:nvSpPr>
      <xdr:spPr>
        <a:xfrm>
          <a:off x="14268450" y="3933825"/>
          <a:ext cx="838200" cy="143827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21"/>
  <sheetViews>
    <sheetView tabSelected="1" topLeftCell="E3" zoomScale="70" zoomScaleNormal="70" workbookViewId="0">
      <selection activeCell="E3" sqref="A1:XFD1048576"/>
    </sheetView>
  </sheetViews>
  <sheetFormatPr baseColWidth="10" defaultRowHeight="15.75" x14ac:dyDescent="0.25"/>
  <cols>
    <col min="1" max="4" width="17.7109375" style="1" hidden="1" customWidth="1"/>
    <col min="5" max="5" width="17.7109375" style="1" customWidth="1"/>
    <col min="6" max="6" width="46.7109375" style="1" customWidth="1"/>
    <col min="7" max="7" width="76.7109375" style="1" customWidth="1"/>
    <col min="8" max="8" width="2" style="1" bestFit="1" customWidth="1"/>
    <col min="9" max="9" width="3.140625" style="1" customWidth="1"/>
    <col min="10" max="11" width="11.42578125" style="1"/>
    <col min="12" max="13" width="1.7109375" style="1" customWidth="1"/>
    <col min="14" max="14" width="4.28515625" style="1" hidden="1" customWidth="1"/>
    <col min="15" max="15" width="6.140625" style="7" hidden="1" customWidth="1"/>
    <col min="16" max="16" width="7.5703125" style="8" customWidth="1"/>
    <col min="17" max="17" width="69" style="9" customWidth="1"/>
    <col min="18" max="19" width="11.42578125" style="9" hidden="1" customWidth="1"/>
    <col min="20" max="20" width="16.85546875" style="10" customWidth="1"/>
    <col min="21" max="21" width="20.85546875" style="1" customWidth="1"/>
    <col min="22" max="46" width="11.42578125" style="1"/>
    <col min="47" max="16384" width="11.42578125" style="11"/>
  </cols>
  <sheetData>
    <row r="1" spans="1:27" s="11" customFormat="1" hidden="1" x14ac:dyDescent="0.25">
      <c r="A1" s="1"/>
      <c r="B1" s="2" t="s">
        <v>25</v>
      </c>
      <c r="C1" s="2" t="s">
        <v>26</v>
      </c>
      <c r="D1" s="2"/>
      <c r="E1" s="2"/>
      <c r="F1" s="3" t="str">
        <f>LEFT(F3,1)</f>
        <v/>
      </c>
      <c r="G1" s="3" t="str">
        <f>MID(F3,2,1)</f>
        <v/>
      </c>
      <c r="H1" s="3" t="str">
        <f>MID(F3,3,1)</f>
        <v/>
      </c>
      <c r="I1" s="3" t="str">
        <f>MID(F3,4,1)</f>
        <v/>
      </c>
      <c r="J1" s="3" t="str">
        <f>MID(F3,5,1)</f>
        <v/>
      </c>
      <c r="K1" s="3" t="str">
        <f>MID(F3,6,1)</f>
        <v/>
      </c>
      <c r="L1" s="3" t="str">
        <f>MID(F3,7,1)</f>
        <v/>
      </c>
      <c r="M1" s="4">
        <f>IF(F3&lt;9999999,0,MID(F3,8,1))</f>
        <v>0</v>
      </c>
      <c r="N1" s="3" t="e">
        <f>F1+G1+H1+I1+J1+K1+L1+M1</f>
        <v>#VALUE!</v>
      </c>
      <c r="O1" s="7"/>
      <c r="P1" s="8"/>
      <c r="Q1" s="9"/>
      <c r="R1" s="9"/>
      <c r="S1" s="9"/>
      <c r="T1" s="10"/>
      <c r="U1" s="1"/>
    </row>
    <row r="2" spans="1:27" s="11" customFormat="1" ht="16.5" hidden="1" thickBot="1" x14ac:dyDescent="0.3">
      <c r="A2" s="1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7"/>
      <c r="P2" s="8"/>
      <c r="Q2" s="9"/>
      <c r="R2" s="9"/>
      <c r="S2" s="9"/>
      <c r="T2" s="10"/>
      <c r="U2" s="1"/>
    </row>
    <row r="3" spans="1:27" s="11" customFormat="1" ht="47.25" thickBot="1" x14ac:dyDescent="0.3">
      <c r="A3" s="12">
        <v>48891314</v>
      </c>
      <c r="B3" s="75" t="s">
        <v>27</v>
      </c>
      <c r="C3" s="75" t="s">
        <v>28</v>
      </c>
      <c r="D3" s="5" t="str">
        <f xml:space="preserve"> CONCATENATE(B3,", ",C3)</f>
        <v>Sergio, Abel Vidal</v>
      </c>
      <c r="E3" s="5"/>
      <c r="F3" s="79"/>
      <c r="G3" s="73" t="str">
        <f>IFERROR(VLOOKUP(F3,$A$3:$D$144,4,0),"")</f>
        <v/>
      </c>
      <c r="H3" s="1"/>
      <c r="I3" s="1"/>
      <c r="J3" s="1"/>
      <c r="K3" s="1"/>
      <c r="L3" s="1"/>
      <c r="M3" s="1"/>
      <c r="N3" s="1"/>
      <c r="O3" s="7"/>
      <c r="P3" s="8"/>
      <c r="Q3" s="9"/>
      <c r="R3" s="9"/>
      <c r="S3" s="9"/>
      <c r="T3" s="10"/>
      <c r="U3" s="1"/>
      <c r="V3" s="1"/>
      <c r="W3" s="1"/>
      <c r="X3" s="1"/>
      <c r="Y3" s="1"/>
      <c r="Z3" s="1"/>
      <c r="AA3" s="1"/>
    </row>
    <row r="4" spans="1:27" s="11" customFormat="1" x14ac:dyDescent="0.25">
      <c r="A4" s="12">
        <v>47391775</v>
      </c>
      <c r="B4" s="75" t="s">
        <v>29</v>
      </c>
      <c r="C4" s="75" t="s">
        <v>30</v>
      </c>
      <c r="D4" s="5" t="str">
        <f t="shared" ref="D4:D67" si="0" xml:space="preserve"> CONCATENATE(B4,", ",C4)</f>
        <v>Marta, Acedo Piñero</v>
      </c>
      <c r="E4" s="5"/>
      <c r="F4" s="107" t="s">
        <v>31</v>
      </c>
      <c r="G4" s="107"/>
      <c r="H4" s="1"/>
      <c r="I4" s="1"/>
      <c r="J4" s="1"/>
      <c r="K4" s="1"/>
      <c r="L4" s="1"/>
      <c r="M4" s="1"/>
      <c r="N4" s="1"/>
      <c r="O4" s="7"/>
      <c r="P4" s="8"/>
      <c r="Q4" s="9"/>
      <c r="R4" s="9"/>
      <c r="S4" s="9"/>
      <c r="T4" s="10"/>
      <c r="U4" s="1"/>
      <c r="V4" s="1"/>
      <c r="W4" s="1"/>
      <c r="X4" s="1"/>
      <c r="Y4" s="1"/>
      <c r="Z4" s="1"/>
      <c r="AA4" s="1"/>
    </row>
    <row r="5" spans="1:27" s="11" customFormat="1" x14ac:dyDescent="0.25">
      <c r="A5" s="12">
        <v>77924929</v>
      </c>
      <c r="B5" s="75" t="s">
        <v>32</v>
      </c>
      <c r="C5" s="75" t="s">
        <v>33</v>
      </c>
      <c r="D5" s="5" t="str">
        <f t="shared" si="0"/>
        <v>Nélida, Adorna Rojas</v>
      </c>
      <c r="E5" s="5"/>
      <c r="F5" s="108"/>
      <c r="G5" s="108"/>
      <c r="H5" s="1"/>
      <c r="I5" s="1"/>
      <c r="J5" s="1"/>
      <c r="K5" s="1"/>
      <c r="L5" s="1"/>
      <c r="M5" s="1"/>
      <c r="N5" s="1"/>
      <c r="O5" s="7"/>
      <c r="P5" s="8"/>
      <c r="Q5" s="9"/>
      <c r="R5" s="9"/>
      <c r="S5" s="9"/>
      <c r="T5" s="10"/>
      <c r="U5" s="1"/>
      <c r="V5" s="1"/>
      <c r="W5" s="1"/>
      <c r="X5" s="1"/>
      <c r="Y5" s="1"/>
      <c r="Z5" s="1"/>
      <c r="AA5" s="1"/>
    </row>
    <row r="6" spans="1:27" s="11" customFormat="1" x14ac:dyDescent="0.25">
      <c r="A6" s="12">
        <v>32080091</v>
      </c>
      <c r="B6" s="75" t="s">
        <v>34</v>
      </c>
      <c r="C6" s="75" t="s">
        <v>35</v>
      </c>
      <c r="D6" s="5" t="str">
        <f t="shared" si="0"/>
        <v>Jenifer, Aguilar Fernández</v>
      </c>
      <c r="E6" s="5"/>
      <c r="F6" s="108"/>
      <c r="G6" s="108"/>
      <c r="H6" s="1"/>
      <c r="I6" s="1"/>
      <c r="J6" s="1"/>
      <c r="K6" s="1"/>
      <c r="L6" s="1"/>
      <c r="M6" s="1"/>
      <c r="N6" s="1"/>
      <c r="O6" s="7"/>
      <c r="P6" s="8"/>
      <c r="Q6" s="9"/>
      <c r="R6" s="9"/>
      <c r="S6" s="9"/>
      <c r="T6" s="10"/>
      <c r="U6" s="1"/>
      <c r="V6" s="1"/>
      <c r="W6" s="1"/>
      <c r="X6" s="1"/>
      <c r="Y6" s="1"/>
      <c r="Z6" s="1"/>
      <c r="AA6" s="1"/>
    </row>
    <row r="7" spans="1:27" s="11" customFormat="1" x14ac:dyDescent="0.25">
      <c r="A7" s="12">
        <v>31723637</v>
      </c>
      <c r="B7" s="75" t="s">
        <v>36</v>
      </c>
      <c r="C7" s="75" t="s">
        <v>37</v>
      </c>
      <c r="D7" s="5" t="str">
        <f t="shared" si="0"/>
        <v>Verónica, Alcántara Delgado</v>
      </c>
      <c r="E7" s="5"/>
      <c r="F7" s="108"/>
      <c r="G7" s="108"/>
      <c r="H7" s="1"/>
      <c r="I7" s="1"/>
      <c r="J7" s="1"/>
      <c r="K7" s="1"/>
      <c r="L7" s="1"/>
      <c r="M7" s="1"/>
      <c r="N7" s="1"/>
      <c r="O7" s="7"/>
      <c r="P7" s="8"/>
      <c r="Q7" s="9"/>
      <c r="R7" s="9"/>
      <c r="S7" s="9"/>
      <c r="T7" s="10"/>
      <c r="U7" s="74"/>
      <c r="V7" s="1"/>
      <c r="W7" s="1"/>
      <c r="X7" s="1"/>
      <c r="Y7" s="1"/>
      <c r="Z7" s="1"/>
      <c r="AA7" s="1"/>
    </row>
    <row r="8" spans="1:27" s="11" customFormat="1" ht="18.75" x14ac:dyDescent="0.3">
      <c r="A8" s="12">
        <v>30943462</v>
      </c>
      <c r="B8" s="75" t="s">
        <v>38</v>
      </c>
      <c r="C8" s="75" t="s">
        <v>39</v>
      </c>
      <c r="D8" s="5" t="str">
        <f t="shared" si="0"/>
        <v>Antonio Marcos, Alcántara Granados</v>
      </c>
      <c r="E8" s="5"/>
      <c r="F8" s="108"/>
      <c r="G8" s="108"/>
      <c r="H8" s="1"/>
      <c r="I8" s="1"/>
      <c r="J8" s="1"/>
      <c r="K8" s="1"/>
      <c r="L8" s="1"/>
      <c r="M8" s="1"/>
      <c r="N8" s="1"/>
      <c r="O8" s="7"/>
      <c r="P8" s="13"/>
      <c r="Q8" s="14"/>
      <c r="R8" s="14"/>
      <c r="S8" s="14"/>
      <c r="T8" s="15"/>
      <c r="U8" s="74"/>
      <c r="V8" s="1"/>
      <c r="W8" s="1"/>
      <c r="X8" s="1"/>
      <c r="Y8" s="1"/>
      <c r="Z8" s="1"/>
      <c r="AA8" s="1"/>
    </row>
    <row r="9" spans="1:27" s="11" customFormat="1" ht="19.5" thickBot="1" x14ac:dyDescent="0.35">
      <c r="A9" s="12">
        <v>75772266</v>
      </c>
      <c r="B9" s="75" t="s">
        <v>40</v>
      </c>
      <c r="C9" s="75" t="s">
        <v>41</v>
      </c>
      <c r="D9" s="5" t="str">
        <f t="shared" si="0"/>
        <v>María Verónica, Almeneiro Calvo</v>
      </c>
      <c r="E9" s="5"/>
      <c r="F9" s="108"/>
      <c r="G9" s="108"/>
      <c r="H9" s="1"/>
      <c r="I9" s="1"/>
      <c r="J9" s="1"/>
      <c r="K9" s="1"/>
      <c r="L9" s="1"/>
      <c r="M9" s="1"/>
      <c r="N9" s="1"/>
      <c r="O9" s="7"/>
      <c r="P9" s="16" t="s">
        <v>1021</v>
      </c>
      <c r="Q9" s="16" t="s">
        <v>1020</v>
      </c>
      <c r="R9" s="16"/>
      <c r="S9" s="16"/>
      <c r="T9" s="17" t="s">
        <v>24</v>
      </c>
      <c r="U9" s="17" t="s">
        <v>1022</v>
      </c>
      <c r="V9" s="1"/>
      <c r="W9" s="1"/>
      <c r="X9" s="1"/>
      <c r="Y9" s="1"/>
      <c r="Z9" s="1"/>
      <c r="AA9" s="1"/>
    </row>
    <row r="10" spans="1:27" s="11" customFormat="1" ht="27" customHeight="1" thickTop="1" thickBot="1" x14ac:dyDescent="0.3">
      <c r="A10" s="12">
        <v>47338315</v>
      </c>
      <c r="B10" s="75" t="s">
        <v>42</v>
      </c>
      <c r="C10" s="75" t="s">
        <v>43</v>
      </c>
      <c r="D10" s="5" t="str">
        <f t="shared" si="0"/>
        <v>Manuel, Angulo Jiménez</v>
      </c>
      <c r="E10" s="5"/>
      <c r="F10" s="1"/>
      <c r="G10" s="1"/>
      <c r="H10" s="1"/>
      <c r="I10" s="1"/>
      <c r="J10" s="1"/>
      <c r="K10" s="1"/>
      <c r="L10" s="1"/>
      <c r="M10" s="1"/>
      <c r="N10" s="1"/>
      <c r="O10" s="18">
        <v>100</v>
      </c>
      <c r="P10" s="76"/>
      <c r="Q10" s="19" t="s">
        <v>0</v>
      </c>
      <c r="R10" s="20"/>
      <c r="S10" s="20"/>
      <c r="T10" s="78"/>
      <c r="U10" s="77"/>
      <c r="V10" s="1"/>
      <c r="W10" s="1"/>
      <c r="X10" s="1"/>
      <c r="Y10" s="1"/>
      <c r="Z10" s="1"/>
      <c r="AA10" s="1"/>
    </row>
    <row r="11" spans="1:27" s="11" customFormat="1" ht="27" customHeight="1" thickTop="1" thickBot="1" x14ac:dyDescent="0.3">
      <c r="A11" s="12">
        <v>53742130</v>
      </c>
      <c r="B11" s="75" t="s">
        <v>44</v>
      </c>
      <c r="C11" s="75" t="s">
        <v>45</v>
      </c>
      <c r="D11" s="5" t="str">
        <f t="shared" si="0"/>
        <v>Encarnación, Arcas Ortega</v>
      </c>
      <c r="E11" s="5"/>
      <c r="F11" s="1"/>
      <c r="G11" s="1"/>
      <c r="H11" s="1"/>
      <c r="I11" s="1"/>
      <c r="J11" s="1"/>
      <c r="K11" s="1"/>
      <c r="L11" s="1"/>
      <c r="M11" s="1"/>
      <c r="N11" s="1"/>
      <c r="O11" s="18">
        <v>112</v>
      </c>
      <c r="P11" s="77"/>
      <c r="Q11" s="21" t="s">
        <v>1</v>
      </c>
      <c r="R11" s="22"/>
      <c r="S11" s="22">
        <v>7370</v>
      </c>
      <c r="T11" s="23">
        <f t="shared" ref="T11:T32" si="1">IF(R11="",S11,R11)</f>
        <v>7370</v>
      </c>
      <c r="U11" s="77"/>
      <c r="V11" s="1"/>
      <c r="W11" s="1"/>
      <c r="X11" s="1"/>
      <c r="Y11" s="1"/>
      <c r="Z11" s="1"/>
      <c r="AA11" s="1"/>
    </row>
    <row r="12" spans="1:27" s="11" customFormat="1" ht="27" customHeight="1" thickTop="1" thickBot="1" x14ac:dyDescent="0.3">
      <c r="A12" s="12">
        <v>44964532</v>
      </c>
      <c r="B12" s="75" t="s">
        <v>46</v>
      </c>
      <c r="C12" s="75" t="s">
        <v>47</v>
      </c>
      <c r="D12" s="5" t="str">
        <f t="shared" si="0"/>
        <v>María Isabel, Ariza Navarro</v>
      </c>
      <c r="E12" s="5"/>
      <c r="F12" s="1"/>
      <c r="G12" s="1"/>
      <c r="H12" s="1"/>
      <c r="I12" s="1"/>
      <c r="J12" s="1"/>
      <c r="K12" s="1"/>
      <c r="L12" s="1"/>
      <c r="M12" s="1"/>
      <c r="N12" s="1"/>
      <c r="O12" s="18">
        <v>170</v>
      </c>
      <c r="P12" s="77"/>
      <c r="Q12" s="21" t="s">
        <v>2</v>
      </c>
      <c r="R12" s="22"/>
      <c r="S12" s="22" t="e">
        <f>2970+(N1)*5</f>
        <v>#VALUE!</v>
      </c>
      <c r="T12" s="23" t="e">
        <f t="shared" si="1"/>
        <v>#VALUE!</v>
      </c>
      <c r="U12" s="77"/>
      <c r="V12" s="1"/>
      <c r="W12" s="1"/>
      <c r="X12" s="1"/>
      <c r="Y12" s="1"/>
      <c r="Z12" s="1"/>
      <c r="AA12" s="1"/>
    </row>
    <row r="13" spans="1:27" s="11" customFormat="1" ht="27" customHeight="1" thickTop="1" thickBot="1" x14ac:dyDescent="0.3">
      <c r="A13" s="12">
        <v>44951618</v>
      </c>
      <c r="B13" s="75" t="s">
        <v>48</v>
      </c>
      <c r="C13" s="75" t="s">
        <v>49</v>
      </c>
      <c r="D13" s="5" t="str">
        <f t="shared" si="0"/>
        <v>Emilia, Barrera Calvente</v>
      </c>
      <c r="E13" s="5"/>
      <c r="F13" s="1"/>
      <c r="G13" s="106" t="s">
        <v>1023</v>
      </c>
      <c r="H13" s="1"/>
      <c r="I13" s="1"/>
      <c r="J13" s="1"/>
      <c r="K13" s="1"/>
      <c r="L13" s="1"/>
      <c r="M13" s="1"/>
      <c r="N13" s="1"/>
      <c r="O13" s="18">
        <v>769</v>
      </c>
      <c r="P13" s="77"/>
      <c r="Q13" s="21" t="s">
        <v>3</v>
      </c>
      <c r="R13" s="22">
        <v>701</v>
      </c>
      <c r="S13" s="22"/>
      <c r="T13" s="23">
        <f t="shared" si="1"/>
        <v>701</v>
      </c>
      <c r="U13" s="77"/>
      <c r="V13" s="1"/>
      <c r="W13" s="1"/>
      <c r="X13" s="1"/>
      <c r="Y13" s="1"/>
      <c r="Z13" s="1"/>
      <c r="AA13" s="1"/>
    </row>
    <row r="14" spans="1:27" s="11" customFormat="1" ht="27" customHeight="1" thickTop="1" thickBot="1" x14ac:dyDescent="0.3">
      <c r="A14" s="12">
        <v>26233046</v>
      </c>
      <c r="B14" s="75" t="s">
        <v>50</v>
      </c>
      <c r="C14" s="75" t="s">
        <v>51</v>
      </c>
      <c r="D14" s="5" t="str">
        <f t="shared" si="0"/>
        <v>Elio, Bedmar Honrubia</v>
      </c>
      <c r="E14" s="5"/>
      <c r="F14" s="1"/>
      <c r="G14" s="106"/>
      <c r="H14" s="1"/>
      <c r="I14" s="1"/>
      <c r="J14" s="1"/>
      <c r="K14" s="1"/>
      <c r="L14" s="1"/>
      <c r="M14" s="1"/>
      <c r="N14" s="1"/>
      <c r="O14" s="18">
        <v>211</v>
      </c>
      <c r="P14" s="77"/>
      <c r="Q14" s="21" t="s">
        <v>4</v>
      </c>
      <c r="R14" s="22">
        <v>25170</v>
      </c>
      <c r="S14" s="22"/>
      <c r="T14" s="23">
        <f t="shared" si="1"/>
        <v>25170</v>
      </c>
      <c r="U14" s="77"/>
      <c r="V14" s="1"/>
      <c r="W14" s="1"/>
      <c r="X14" s="1"/>
      <c r="Y14" s="1"/>
      <c r="Z14" s="1"/>
      <c r="AA14" s="1"/>
    </row>
    <row r="15" spans="1:27" s="11" customFormat="1" ht="27" customHeight="1" thickTop="1" thickBot="1" x14ac:dyDescent="0.3">
      <c r="A15" s="12">
        <v>74918131</v>
      </c>
      <c r="B15" s="75" t="s">
        <v>52</v>
      </c>
      <c r="C15" s="75" t="s">
        <v>53</v>
      </c>
      <c r="D15" s="5" t="str">
        <f t="shared" si="0"/>
        <v>Míriam, Benítez Prados</v>
      </c>
      <c r="E15" s="5"/>
      <c r="F15" s="6"/>
      <c r="G15" s="106"/>
      <c r="H15" s="1"/>
      <c r="I15" s="1"/>
      <c r="J15" s="1"/>
      <c r="K15" s="1"/>
      <c r="L15" s="1"/>
      <c r="M15" s="1"/>
      <c r="N15" s="1"/>
      <c r="O15" s="18">
        <v>213</v>
      </c>
      <c r="P15" s="77"/>
      <c r="Q15" s="21" t="s">
        <v>5</v>
      </c>
      <c r="R15" s="22">
        <v>2410</v>
      </c>
      <c r="S15" s="22"/>
      <c r="T15" s="23">
        <f t="shared" si="1"/>
        <v>2410</v>
      </c>
      <c r="U15" s="77"/>
      <c r="V15" s="1"/>
      <c r="W15" s="1"/>
      <c r="X15" s="1"/>
      <c r="Y15" s="1"/>
      <c r="Z15" s="1"/>
      <c r="AA15" s="1"/>
    </row>
    <row r="16" spans="1:27" s="11" customFormat="1" ht="27" customHeight="1" thickTop="1" thickBot="1" x14ac:dyDescent="0.3">
      <c r="A16" s="12">
        <v>30825096</v>
      </c>
      <c r="B16" s="75" t="s">
        <v>29</v>
      </c>
      <c r="C16" s="75" t="s">
        <v>54</v>
      </c>
      <c r="D16" s="5" t="str">
        <f t="shared" si="0"/>
        <v>Marta, Boda Suárez</v>
      </c>
      <c r="E16" s="5"/>
      <c r="F16" s="6"/>
      <c r="G16" s="106"/>
      <c r="H16" s="1"/>
      <c r="I16" s="1"/>
      <c r="J16" s="1"/>
      <c r="K16" s="1"/>
      <c r="L16" s="1"/>
      <c r="M16" s="1"/>
      <c r="N16" s="1"/>
      <c r="O16" s="18">
        <v>300</v>
      </c>
      <c r="P16" s="77"/>
      <c r="Q16" s="21" t="s">
        <v>6</v>
      </c>
      <c r="R16" s="22" t="e">
        <f>1970+(N1*8)</f>
        <v>#VALUE!</v>
      </c>
      <c r="S16" s="22"/>
      <c r="T16" s="23" t="e">
        <f t="shared" si="1"/>
        <v>#VALUE!</v>
      </c>
      <c r="U16" s="77"/>
      <c r="V16" s="1"/>
      <c r="W16" s="1"/>
      <c r="X16" s="1"/>
      <c r="Y16" s="1"/>
      <c r="Z16" s="1"/>
      <c r="AA16" s="1"/>
    </row>
    <row r="17" spans="1:27" s="11" customFormat="1" ht="27" customHeight="1" thickTop="1" thickBot="1" x14ac:dyDescent="0.3">
      <c r="A17" s="12">
        <v>76089513</v>
      </c>
      <c r="B17" s="75" t="s">
        <v>55</v>
      </c>
      <c r="C17" s="75" t="s">
        <v>56</v>
      </c>
      <c r="D17" s="5" t="str">
        <f t="shared" si="0"/>
        <v>Javier, Boto López</v>
      </c>
      <c r="E17" s="5"/>
      <c r="F17" s="6"/>
      <c r="G17" s="106"/>
      <c r="H17" s="1"/>
      <c r="I17" s="1"/>
      <c r="J17" s="1"/>
      <c r="K17" s="1"/>
      <c r="L17" s="1"/>
      <c r="M17" s="1"/>
      <c r="N17" s="1"/>
      <c r="O17" s="18">
        <v>400</v>
      </c>
      <c r="P17" s="77"/>
      <c r="Q17" s="21" t="s">
        <v>7</v>
      </c>
      <c r="R17" s="22"/>
      <c r="S17" s="22" t="e">
        <f>820-(N1*2)</f>
        <v>#VALUE!</v>
      </c>
      <c r="T17" s="23" t="e">
        <f t="shared" si="1"/>
        <v>#VALUE!</v>
      </c>
      <c r="U17" s="77"/>
      <c r="V17" s="1"/>
      <c r="W17" s="1"/>
      <c r="X17" s="1"/>
      <c r="Y17" s="1"/>
      <c r="Z17" s="1"/>
      <c r="AA17" s="1"/>
    </row>
    <row r="18" spans="1:27" s="11" customFormat="1" ht="27" customHeight="1" thickTop="1" thickBot="1" x14ac:dyDescent="0.3">
      <c r="A18" s="12">
        <v>78237891</v>
      </c>
      <c r="B18" s="75" t="s">
        <v>57</v>
      </c>
      <c r="C18" s="75" t="s">
        <v>58</v>
      </c>
      <c r="D18" s="5" t="str">
        <f t="shared" si="0"/>
        <v>Jaouad, Boutabouzi Bellafkih</v>
      </c>
      <c r="E18" s="5"/>
      <c r="F18" s="6"/>
      <c r="G18" s="106"/>
      <c r="H18" s="1"/>
      <c r="I18" s="1"/>
      <c r="J18" s="1"/>
      <c r="K18" s="1"/>
      <c r="L18" s="1"/>
      <c r="M18" s="1"/>
      <c r="N18" s="1"/>
      <c r="O18" s="18">
        <v>430</v>
      </c>
      <c r="P18" s="77"/>
      <c r="Q18" s="21" t="s">
        <v>8</v>
      </c>
      <c r="R18" s="22">
        <v>4440</v>
      </c>
      <c r="S18" s="22"/>
      <c r="T18" s="23">
        <f t="shared" si="1"/>
        <v>4440</v>
      </c>
      <c r="U18" s="77"/>
      <c r="V18" s="1"/>
      <c r="W18" s="1"/>
      <c r="X18" s="1"/>
      <c r="Y18" s="1"/>
      <c r="Z18" s="1"/>
      <c r="AA18" s="1"/>
    </row>
    <row r="19" spans="1:27" s="11" customFormat="1" ht="27" customHeight="1" thickTop="1" thickBot="1" x14ac:dyDescent="0.3">
      <c r="A19" s="12">
        <v>53342073</v>
      </c>
      <c r="B19" s="75" t="s">
        <v>59</v>
      </c>
      <c r="C19" s="75" t="s">
        <v>60</v>
      </c>
      <c r="D19" s="5" t="str">
        <f t="shared" si="0"/>
        <v>Batseba, Burgos Gracia</v>
      </c>
      <c r="E19" s="5"/>
      <c r="F19" s="6"/>
      <c r="G19" s="106"/>
      <c r="H19" s="1"/>
      <c r="I19" s="1"/>
      <c r="J19" s="1"/>
      <c r="K19" s="1"/>
      <c r="L19" s="1"/>
      <c r="M19" s="1"/>
      <c r="N19" s="1"/>
      <c r="O19" s="18">
        <v>436</v>
      </c>
      <c r="P19" s="77"/>
      <c r="Q19" s="21" t="s">
        <v>9</v>
      </c>
      <c r="R19" s="22" t="e">
        <f>500+N1</f>
        <v>#VALUE!</v>
      </c>
      <c r="S19" s="22"/>
      <c r="T19" s="23" t="e">
        <f t="shared" si="1"/>
        <v>#VALUE!</v>
      </c>
      <c r="U19" s="77"/>
      <c r="V19" s="1"/>
      <c r="W19" s="1"/>
      <c r="X19" s="1"/>
      <c r="Y19" s="1"/>
      <c r="Z19" s="1"/>
      <c r="AA19" s="1"/>
    </row>
    <row r="20" spans="1:27" s="11" customFormat="1" ht="27" customHeight="1" thickTop="1" thickBot="1" x14ac:dyDescent="0.3">
      <c r="A20" s="12">
        <v>34858279</v>
      </c>
      <c r="B20" s="75" t="s">
        <v>61</v>
      </c>
      <c r="C20" s="75" t="s">
        <v>62</v>
      </c>
      <c r="D20" s="5" t="str">
        <f t="shared" si="0"/>
        <v>María Almudena, Cabañas Fernández</v>
      </c>
      <c r="E20" s="5"/>
      <c r="F20" s="6"/>
      <c r="G20" s="106"/>
      <c r="H20" s="1"/>
      <c r="I20" s="1"/>
      <c r="J20" s="1"/>
      <c r="K20" s="1"/>
      <c r="L20" s="1"/>
      <c r="M20" s="1"/>
      <c r="N20" s="1"/>
      <c r="O20" s="18">
        <v>438</v>
      </c>
      <c r="P20" s="77"/>
      <c r="Q20" s="21" t="s">
        <v>10</v>
      </c>
      <c r="R20" s="22" t="e">
        <f>326.92+(N1*3)</f>
        <v>#VALUE!</v>
      </c>
      <c r="S20" s="22"/>
      <c r="T20" s="23" t="e">
        <f t="shared" si="1"/>
        <v>#VALUE!</v>
      </c>
      <c r="U20" s="77"/>
      <c r="V20" s="1"/>
      <c r="W20" s="1"/>
      <c r="X20" s="1"/>
      <c r="Y20" s="1"/>
      <c r="Z20" s="1"/>
      <c r="AA20" s="1"/>
    </row>
    <row r="21" spans="1:27" s="11" customFormat="1" ht="27" customHeight="1" thickTop="1" thickBot="1" x14ac:dyDescent="0.3">
      <c r="A21" s="12">
        <v>75878651</v>
      </c>
      <c r="B21" s="75" t="s">
        <v>63</v>
      </c>
      <c r="C21" s="75" t="s">
        <v>64</v>
      </c>
      <c r="D21" s="5" t="str">
        <f t="shared" si="0"/>
        <v>Virginia, Cabrera Crespo</v>
      </c>
      <c r="E21" s="5"/>
      <c r="F21" s="6"/>
      <c r="G21" s="106"/>
      <c r="H21" s="1"/>
      <c r="I21" s="1"/>
      <c r="J21" s="1"/>
      <c r="K21" s="1"/>
      <c r="L21" s="1"/>
      <c r="M21" s="1"/>
      <c r="N21" s="1"/>
      <c r="O21" s="18">
        <v>472</v>
      </c>
      <c r="P21" s="77"/>
      <c r="Q21" s="21" t="s">
        <v>11</v>
      </c>
      <c r="R21" s="22">
        <v>208.37</v>
      </c>
      <c r="S21" s="22"/>
      <c r="T21" s="23">
        <f t="shared" si="1"/>
        <v>208.37</v>
      </c>
      <c r="U21" s="77"/>
      <c r="V21" s="1"/>
      <c r="W21" s="1"/>
      <c r="X21" s="1"/>
      <c r="Y21" s="1"/>
      <c r="Z21" s="1"/>
      <c r="AA21" s="1"/>
    </row>
    <row r="22" spans="1:27" s="11" customFormat="1" ht="27" customHeight="1" thickTop="1" thickBot="1" x14ac:dyDescent="0.3">
      <c r="A22" s="12">
        <v>32063041</v>
      </c>
      <c r="B22" s="75" t="s">
        <v>65</v>
      </c>
      <c r="C22" s="75" t="s">
        <v>66</v>
      </c>
      <c r="D22" s="5" t="str">
        <f t="shared" si="0"/>
        <v>Antonio, Calvo Romero</v>
      </c>
      <c r="E22" s="5"/>
      <c r="F22" s="6"/>
      <c r="G22" s="1"/>
      <c r="H22" s="1"/>
      <c r="I22" s="1"/>
      <c r="J22" s="1"/>
      <c r="K22" s="1"/>
      <c r="L22" s="1"/>
      <c r="M22" s="1"/>
      <c r="N22" s="1"/>
      <c r="O22" s="18">
        <v>477</v>
      </c>
      <c r="P22" s="77"/>
      <c r="Q22" s="21" t="s">
        <v>12</v>
      </c>
      <c r="R22" s="22"/>
      <c r="S22" s="22">
        <v>110.89</v>
      </c>
      <c r="T22" s="23">
        <f t="shared" si="1"/>
        <v>110.89</v>
      </c>
      <c r="U22" s="77"/>
      <c r="V22" s="1"/>
      <c r="W22" s="1"/>
      <c r="X22" s="1"/>
      <c r="Y22" s="1"/>
      <c r="Z22" s="1"/>
      <c r="AA22" s="1"/>
    </row>
    <row r="23" spans="1:27" s="11" customFormat="1" ht="27" customHeight="1" thickTop="1" thickBot="1" x14ac:dyDescent="0.3">
      <c r="A23" s="12">
        <v>33376968</v>
      </c>
      <c r="B23" s="75" t="s">
        <v>67</v>
      </c>
      <c r="C23" s="75" t="s">
        <v>68</v>
      </c>
      <c r="D23" s="5" t="str">
        <f t="shared" si="0"/>
        <v>Leocadia, Camacho De Lorenzo</v>
      </c>
      <c r="E23" s="5"/>
      <c r="F23" s="6"/>
      <c r="G23" s="1"/>
      <c r="H23" s="1"/>
      <c r="I23" s="1"/>
      <c r="J23" s="1"/>
      <c r="K23" s="1"/>
      <c r="L23" s="1"/>
      <c r="M23" s="1"/>
      <c r="N23" s="1"/>
      <c r="O23" s="18">
        <v>490</v>
      </c>
      <c r="P23" s="77"/>
      <c r="Q23" s="21" t="s">
        <v>13</v>
      </c>
      <c r="R23" s="22"/>
      <c r="S23" s="22" t="e">
        <f>R19</f>
        <v>#VALUE!</v>
      </c>
      <c r="T23" s="23" t="e">
        <f t="shared" si="1"/>
        <v>#VALUE!</v>
      </c>
      <c r="U23" s="77"/>
      <c r="V23" s="1"/>
      <c r="W23" s="1"/>
      <c r="X23" s="1"/>
      <c r="Y23" s="1"/>
      <c r="Z23" s="1"/>
      <c r="AA23" s="1"/>
    </row>
    <row r="24" spans="1:27" s="11" customFormat="1" ht="27" customHeight="1" thickTop="1" thickBot="1" x14ac:dyDescent="0.3">
      <c r="A24" s="12">
        <v>28635675</v>
      </c>
      <c r="B24" s="75" t="s">
        <v>69</v>
      </c>
      <c r="C24" s="75" t="s">
        <v>70</v>
      </c>
      <c r="D24" s="5" t="str">
        <f t="shared" si="0"/>
        <v>María Jesús, Caro Salguero</v>
      </c>
      <c r="E24" s="5"/>
      <c r="F24" s="6"/>
      <c r="G24" s="1"/>
      <c r="H24" s="1"/>
      <c r="I24" s="1"/>
      <c r="J24" s="1"/>
      <c r="K24" s="1"/>
      <c r="L24" s="1"/>
      <c r="M24" s="1"/>
      <c r="N24" s="1"/>
      <c r="O24" s="18">
        <v>572</v>
      </c>
      <c r="P24" s="77"/>
      <c r="Q24" s="21" t="s">
        <v>14</v>
      </c>
      <c r="R24" s="22">
        <v>11677.04</v>
      </c>
      <c r="S24" s="22"/>
      <c r="T24" s="23">
        <f t="shared" si="1"/>
        <v>11677.04</v>
      </c>
      <c r="U24" s="77"/>
      <c r="V24" s="1"/>
      <c r="W24" s="1"/>
      <c r="X24" s="1"/>
      <c r="Y24" s="1"/>
      <c r="Z24" s="1"/>
      <c r="AA24" s="1"/>
    </row>
    <row r="25" spans="1:27" s="11" customFormat="1" ht="27" customHeight="1" thickTop="1" thickBot="1" x14ac:dyDescent="0.3">
      <c r="A25" s="11">
        <v>4571354</v>
      </c>
      <c r="B25" s="75" t="s">
        <v>71</v>
      </c>
      <c r="C25" s="75" t="s">
        <v>72</v>
      </c>
      <c r="D25" s="5" t="str">
        <f t="shared" si="0"/>
        <v>Mariana, Casares</v>
      </c>
      <c r="E25" s="5"/>
      <c r="F25" s="6"/>
      <c r="G25" s="1"/>
      <c r="H25" s="1"/>
      <c r="I25" s="1"/>
      <c r="J25" s="1"/>
      <c r="K25" s="1"/>
      <c r="L25" s="1"/>
      <c r="M25" s="1"/>
      <c r="N25" s="1"/>
      <c r="O25" s="18">
        <v>600</v>
      </c>
      <c r="P25" s="77"/>
      <c r="Q25" s="21" t="s">
        <v>15</v>
      </c>
      <c r="R25" s="22">
        <v>6357.4</v>
      </c>
      <c r="S25" s="22"/>
      <c r="T25" s="23">
        <f t="shared" si="1"/>
        <v>6357.4</v>
      </c>
      <c r="U25" s="77"/>
      <c r="V25" s="1"/>
      <c r="W25" s="1"/>
      <c r="X25" s="1"/>
      <c r="Y25" s="1"/>
      <c r="Z25" s="1"/>
      <c r="AA25" s="1"/>
    </row>
    <row r="26" spans="1:27" s="11" customFormat="1" ht="27" customHeight="1" thickTop="1" thickBot="1" x14ac:dyDescent="0.3">
      <c r="A26" s="12">
        <v>77157006</v>
      </c>
      <c r="B26" s="75" t="s">
        <v>73</v>
      </c>
      <c r="C26" s="75" t="s">
        <v>74</v>
      </c>
      <c r="D26" s="5" t="str">
        <f t="shared" si="0"/>
        <v>Tania, Castaño Ríos</v>
      </c>
      <c r="E26" s="5"/>
      <c r="F26" s="6"/>
      <c r="G26" s="6"/>
      <c r="H26" s="1"/>
      <c r="I26" s="1"/>
      <c r="J26" s="1"/>
      <c r="K26" s="1"/>
      <c r="L26" s="1"/>
      <c r="M26" s="1"/>
      <c r="N26" s="1"/>
      <c r="O26" s="18">
        <v>4304</v>
      </c>
      <c r="P26" s="77"/>
      <c r="Q26" s="21" t="s">
        <v>16</v>
      </c>
      <c r="R26" s="22"/>
      <c r="S26" s="22" t="e">
        <f>1500-G1-H1+I1+J1</f>
        <v>#VALUE!</v>
      </c>
      <c r="T26" s="23" t="e">
        <f t="shared" si="1"/>
        <v>#VALUE!</v>
      </c>
      <c r="U26" s="77"/>
      <c r="V26" s="1"/>
      <c r="W26" s="1"/>
      <c r="X26" s="1"/>
      <c r="Y26" s="1"/>
      <c r="Z26" s="1"/>
      <c r="AA26" s="1"/>
    </row>
    <row r="27" spans="1:27" s="11" customFormat="1" ht="27" customHeight="1" thickTop="1" thickBot="1" x14ac:dyDescent="0.3">
      <c r="A27" s="12">
        <v>45746873</v>
      </c>
      <c r="B27" s="75" t="s">
        <v>75</v>
      </c>
      <c r="C27" s="75" t="s">
        <v>76</v>
      </c>
      <c r="D27" s="5" t="str">
        <f t="shared" si="0"/>
        <v>Antonio Manuel, Castilla Marín</v>
      </c>
      <c r="E27" s="5"/>
      <c r="F27" s="6"/>
      <c r="G27" s="6"/>
      <c r="H27" s="1"/>
      <c r="I27" s="1"/>
      <c r="J27" s="1"/>
      <c r="K27" s="1"/>
      <c r="L27" s="1"/>
      <c r="M27" s="1"/>
      <c r="N27" s="1"/>
      <c r="O27" s="18">
        <v>608</v>
      </c>
      <c r="P27" s="77"/>
      <c r="Q27" s="21" t="s">
        <v>17</v>
      </c>
      <c r="R27" s="22"/>
      <c r="S27" s="22">
        <v>960</v>
      </c>
      <c r="T27" s="23">
        <f t="shared" si="1"/>
        <v>960</v>
      </c>
      <c r="U27" s="77"/>
      <c r="V27" s="1"/>
      <c r="W27" s="1"/>
      <c r="X27" s="1"/>
      <c r="Y27" s="1"/>
      <c r="Z27" s="1"/>
      <c r="AA27" s="1"/>
    </row>
    <row r="28" spans="1:27" s="11" customFormat="1" ht="27" customHeight="1" thickTop="1" thickBot="1" x14ac:dyDescent="0.3">
      <c r="A28" s="12">
        <v>48982332</v>
      </c>
      <c r="B28" s="75" t="s">
        <v>77</v>
      </c>
      <c r="C28" s="75" t="s">
        <v>78</v>
      </c>
      <c r="D28" s="5" t="str">
        <f t="shared" si="0"/>
        <v>María Luisa, Castro Arcos</v>
      </c>
      <c r="E28" s="5"/>
      <c r="F28" s="6"/>
      <c r="G28" s="6"/>
      <c r="H28" s="1"/>
      <c r="I28" s="1"/>
      <c r="J28" s="1"/>
      <c r="K28" s="1"/>
      <c r="L28" s="1"/>
      <c r="M28" s="1"/>
      <c r="N28" s="1"/>
      <c r="O28" s="18">
        <v>609</v>
      </c>
      <c r="P28" s="77"/>
      <c r="Q28" s="21" t="s">
        <v>18</v>
      </c>
      <c r="R28" s="22"/>
      <c r="S28" s="22">
        <v>76.92</v>
      </c>
      <c r="T28" s="23">
        <f t="shared" si="1"/>
        <v>76.92</v>
      </c>
      <c r="U28" s="77"/>
      <c r="V28" s="1"/>
      <c r="W28" s="1"/>
      <c r="X28" s="1"/>
      <c r="Y28" s="1"/>
      <c r="Z28" s="1"/>
      <c r="AA28" s="1"/>
    </row>
    <row r="29" spans="1:27" s="11" customFormat="1" ht="27" customHeight="1" thickTop="1" thickBot="1" x14ac:dyDescent="0.3">
      <c r="A29" s="12">
        <v>28642431</v>
      </c>
      <c r="B29" s="75" t="s">
        <v>79</v>
      </c>
      <c r="C29" s="75" t="s">
        <v>80</v>
      </c>
      <c r="D29" s="5" t="str">
        <f t="shared" si="0"/>
        <v>Andrés, Ceballos Calvente</v>
      </c>
      <c r="E29" s="5"/>
      <c r="F29" s="6"/>
      <c r="G29" s="6"/>
      <c r="H29" s="1"/>
      <c r="I29" s="1"/>
      <c r="J29" s="1"/>
      <c r="K29" s="1"/>
      <c r="L29" s="1"/>
      <c r="M29" s="1"/>
      <c r="N29" s="1"/>
      <c r="O29" s="18">
        <v>700</v>
      </c>
      <c r="P29" s="77"/>
      <c r="Q29" s="21" t="s">
        <v>19</v>
      </c>
      <c r="R29" s="22"/>
      <c r="S29" s="22" t="e">
        <f>2808+(N1*6)</f>
        <v>#VALUE!</v>
      </c>
      <c r="T29" s="23" t="e">
        <f t="shared" si="1"/>
        <v>#VALUE!</v>
      </c>
      <c r="U29" s="77"/>
      <c r="V29" s="1"/>
      <c r="W29" s="80">
        <v>2222</v>
      </c>
      <c r="X29" s="1"/>
      <c r="Y29" s="1"/>
      <c r="Z29" s="1"/>
      <c r="AA29" s="1"/>
    </row>
    <row r="30" spans="1:27" s="11" customFormat="1" ht="27" customHeight="1" thickTop="1" thickBot="1" x14ac:dyDescent="0.3">
      <c r="A30" s="12">
        <v>75790973</v>
      </c>
      <c r="B30" s="75" t="s">
        <v>81</v>
      </c>
      <c r="C30" s="75" t="s">
        <v>82</v>
      </c>
      <c r="D30" s="5" t="str">
        <f t="shared" si="0"/>
        <v>José David, Chacón Maya</v>
      </c>
      <c r="E30" s="5"/>
      <c r="F30" s="6"/>
      <c r="G30" s="6"/>
      <c r="H30" s="1"/>
      <c r="I30" s="1"/>
      <c r="J30" s="1"/>
      <c r="K30" s="1"/>
      <c r="L30" s="1"/>
      <c r="M30" s="1"/>
      <c r="N30" s="1"/>
      <c r="O30" s="18">
        <v>706</v>
      </c>
      <c r="P30" s="77"/>
      <c r="Q30" s="21" t="s">
        <v>20</v>
      </c>
      <c r="R30" s="22">
        <v>30.8</v>
      </c>
      <c r="S30" s="22"/>
      <c r="T30" s="23">
        <f t="shared" si="1"/>
        <v>30.8</v>
      </c>
      <c r="U30" s="77"/>
      <c r="V30" s="1"/>
      <c r="W30" s="1"/>
      <c r="X30" s="1"/>
      <c r="Y30" s="1"/>
      <c r="Z30" s="1"/>
      <c r="AA30" s="1"/>
    </row>
    <row r="31" spans="1:27" s="11" customFormat="1" ht="27" customHeight="1" thickTop="1" thickBot="1" x14ac:dyDescent="0.3">
      <c r="A31" s="12">
        <v>79024340</v>
      </c>
      <c r="B31" s="75" t="s">
        <v>83</v>
      </c>
      <c r="C31" s="75" t="s">
        <v>84</v>
      </c>
      <c r="D31" s="5" t="str">
        <f t="shared" si="0"/>
        <v>Rabab, Chargui Wafik</v>
      </c>
      <c r="E31" s="5"/>
      <c r="F31" s="1"/>
      <c r="G31" s="1"/>
      <c r="H31" s="1"/>
      <c r="I31" s="1"/>
      <c r="J31" s="1"/>
      <c r="K31" s="1"/>
      <c r="L31" s="1"/>
      <c r="M31" s="1"/>
      <c r="N31" s="1"/>
      <c r="O31" s="18">
        <v>4310</v>
      </c>
      <c r="P31" s="77"/>
      <c r="Q31" s="21" t="s">
        <v>21</v>
      </c>
      <c r="R31" s="22" t="e">
        <f>1092-N1</f>
        <v>#VALUE!</v>
      </c>
      <c r="S31" s="22"/>
      <c r="T31" s="23" t="e">
        <f t="shared" si="1"/>
        <v>#VALUE!</v>
      </c>
      <c r="U31" s="77"/>
      <c r="V31" s="1"/>
      <c r="W31" s="1"/>
      <c r="X31" s="1"/>
      <c r="Y31" s="1"/>
      <c r="Z31" s="1"/>
      <c r="AA31" s="1"/>
    </row>
    <row r="32" spans="1:27" s="11" customFormat="1" ht="27" customHeight="1" thickTop="1" thickBot="1" x14ac:dyDescent="0.3">
      <c r="A32" s="12">
        <v>48990908</v>
      </c>
      <c r="B32" s="75" t="s">
        <v>85</v>
      </c>
      <c r="C32" s="75" t="s">
        <v>86</v>
      </c>
      <c r="D32" s="5" t="str">
        <f t="shared" si="0"/>
        <v>Adrián, Clavijo Madrid</v>
      </c>
      <c r="E32" s="5"/>
      <c r="F32" s="1"/>
      <c r="G32" s="1"/>
      <c r="H32" s="1"/>
      <c r="I32" s="1"/>
      <c r="J32" s="1"/>
      <c r="K32" s="1"/>
      <c r="L32" s="1"/>
      <c r="M32" s="1"/>
      <c r="N32" s="1"/>
      <c r="O32" s="18">
        <v>437</v>
      </c>
      <c r="P32" s="77"/>
      <c r="Q32" s="21" t="s">
        <v>22</v>
      </c>
      <c r="R32" s="22"/>
      <c r="S32" s="22" t="e">
        <f>180+N1</f>
        <v>#VALUE!</v>
      </c>
      <c r="T32" s="23" t="e">
        <f t="shared" si="1"/>
        <v>#VALUE!</v>
      </c>
      <c r="U32" s="77"/>
      <c r="V32" s="1"/>
      <c r="W32" s="1"/>
      <c r="X32" s="1"/>
      <c r="Y32" s="1"/>
      <c r="Z32" s="1"/>
      <c r="AA32" s="1"/>
    </row>
    <row r="33" spans="1:27" s="11" customFormat="1" ht="27" customHeight="1" thickTop="1" thickBot="1" x14ac:dyDescent="0.3">
      <c r="A33" s="12">
        <v>30990387</v>
      </c>
      <c r="B33" s="75" t="s">
        <v>87</v>
      </c>
      <c r="C33" s="75" t="s">
        <v>88</v>
      </c>
      <c r="D33" s="5" t="str">
        <f t="shared" si="0"/>
        <v>Inmaculada, Cobos Hidalgo</v>
      </c>
      <c r="E33" s="5"/>
      <c r="F33" s="1"/>
      <c r="G33" s="1"/>
      <c r="H33" s="1"/>
      <c r="I33" s="1"/>
      <c r="J33" s="1"/>
      <c r="K33" s="1"/>
      <c r="L33" s="1"/>
      <c r="M33" s="1"/>
      <c r="N33" s="1"/>
      <c r="O33" s="18">
        <v>4700</v>
      </c>
      <c r="P33" s="77"/>
      <c r="Q33" s="21" t="s">
        <v>23</v>
      </c>
      <c r="R33" s="22">
        <v>670</v>
      </c>
      <c r="S33" s="22"/>
      <c r="T33" s="23">
        <f>IF(R33="",S33,R33)</f>
        <v>670</v>
      </c>
      <c r="U33" s="77"/>
      <c r="V33" s="1"/>
      <c r="W33" s="1"/>
      <c r="X33" s="1"/>
      <c r="Y33" s="1"/>
      <c r="Z33" s="1"/>
      <c r="AA33" s="1"/>
    </row>
    <row r="34" spans="1:27" s="11" customFormat="1" ht="16.5" thickTop="1" x14ac:dyDescent="0.25">
      <c r="A34" s="12">
        <v>29500986</v>
      </c>
      <c r="B34" s="75" t="s">
        <v>89</v>
      </c>
      <c r="C34" s="75" t="s">
        <v>90</v>
      </c>
      <c r="D34" s="5" t="str">
        <f t="shared" si="0"/>
        <v>Patry, Corona Martínez</v>
      </c>
      <c r="E34" s="5"/>
      <c r="F34" s="1"/>
      <c r="G34" s="1"/>
      <c r="H34" s="1"/>
      <c r="I34" s="1"/>
      <c r="J34" s="1"/>
      <c r="K34" s="1"/>
      <c r="L34" s="1"/>
      <c r="M34" s="1"/>
      <c r="N34" s="1"/>
      <c r="O34" s="7"/>
      <c r="P34" s="8"/>
      <c r="Q34" s="24"/>
      <c r="R34" s="9"/>
      <c r="S34" s="9"/>
      <c r="T34" s="10"/>
      <c r="U34" s="1"/>
      <c r="V34" s="1"/>
      <c r="W34" s="1"/>
      <c r="X34" s="1"/>
      <c r="Y34" s="1"/>
      <c r="Z34" s="1"/>
      <c r="AA34" s="1"/>
    </row>
    <row r="35" spans="1:27" s="11" customFormat="1" x14ac:dyDescent="0.25">
      <c r="A35" s="12">
        <v>14629992</v>
      </c>
      <c r="B35" s="75" t="s">
        <v>91</v>
      </c>
      <c r="C35" s="75" t="s">
        <v>92</v>
      </c>
      <c r="D35" s="5" t="str">
        <f t="shared" si="0"/>
        <v>Isabel, Cortes Bermúdez</v>
      </c>
      <c r="E35" s="5"/>
      <c r="F35" s="1"/>
      <c r="G35" s="1"/>
      <c r="H35" s="1"/>
      <c r="I35" s="1"/>
      <c r="J35" s="1"/>
      <c r="K35" s="1"/>
      <c r="L35" s="1"/>
      <c r="M35" s="1"/>
      <c r="N35" s="1"/>
      <c r="O35" s="7"/>
      <c r="P35" s="8"/>
      <c r="Q35" s="9"/>
      <c r="R35" s="9"/>
      <c r="S35" s="9"/>
      <c r="T35" s="10"/>
      <c r="U35" s="1"/>
      <c r="V35" s="1"/>
      <c r="W35" s="1"/>
      <c r="X35" s="1"/>
      <c r="Y35" s="1"/>
      <c r="Z35" s="1"/>
      <c r="AA35" s="1"/>
    </row>
    <row r="36" spans="1:27" s="11" customFormat="1" x14ac:dyDescent="0.25">
      <c r="A36" s="12">
        <v>75141730</v>
      </c>
      <c r="B36" s="75" t="s">
        <v>93</v>
      </c>
      <c r="C36" s="75" t="s">
        <v>94</v>
      </c>
      <c r="D36" s="5" t="str">
        <f t="shared" si="0"/>
        <v>Lydia, Cubillas Rodríguez</v>
      </c>
      <c r="E36" s="5"/>
      <c r="F36" s="1"/>
      <c r="G36" s="1"/>
      <c r="H36" s="1"/>
      <c r="I36" s="1"/>
      <c r="J36" s="1"/>
      <c r="K36" s="1"/>
      <c r="L36" s="1"/>
      <c r="M36" s="1"/>
      <c r="N36" s="1"/>
      <c r="O36" s="7"/>
      <c r="P36" s="8"/>
      <c r="Q36" s="9"/>
      <c r="R36" s="9"/>
      <c r="S36" s="9"/>
      <c r="T36" s="10"/>
      <c r="U36" s="1"/>
      <c r="V36" s="1"/>
      <c r="W36" s="1"/>
      <c r="X36" s="1"/>
      <c r="Y36" s="1"/>
      <c r="Z36" s="1"/>
      <c r="AA36" s="1"/>
    </row>
    <row r="37" spans="1:27" s="11" customFormat="1" x14ac:dyDescent="0.25">
      <c r="A37" s="12">
        <v>77047714</v>
      </c>
      <c r="B37" s="75" t="s">
        <v>95</v>
      </c>
      <c r="C37" s="75" t="s">
        <v>96</v>
      </c>
      <c r="D37" s="5" t="str">
        <f t="shared" si="0"/>
        <v>Lucas, Da Rosa Hugo</v>
      </c>
      <c r="E37" s="5"/>
      <c r="F37" s="1"/>
      <c r="G37" s="1"/>
      <c r="H37" s="1"/>
      <c r="I37" s="1"/>
      <c r="J37" s="1"/>
      <c r="K37" s="1"/>
      <c r="L37" s="1"/>
      <c r="M37" s="1"/>
      <c r="N37" s="1"/>
      <c r="O37" s="7"/>
      <c r="P37" s="8"/>
      <c r="Q37" s="9"/>
      <c r="R37" s="9"/>
      <c r="S37" s="9"/>
      <c r="T37" s="10"/>
      <c r="U37" s="1"/>
      <c r="V37" s="1"/>
      <c r="W37" s="1"/>
      <c r="X37" s="1"/>
      <c r="Y37" s="1"/>
      <c r="Z37" s="1"/>
      <c r="AA37" s="1"/>
    </row>
    <row r="38" spans="1:27" s="11" customFormat="1" x14ac:dyDescent="0.25">
      <c r="A38" s="12">
        <v>30248973</v>
      </c>
      <c r="B38" s="75" t="s">
        <v>55</v>
      </c>
      <c r="C38" s="75" t="s">
        <v>97</v>
      </c>
      <c r="D38" s="5" t="str">
        <f t="shared" si="0"/>
        <v>Javier, De la Puente Infantes</v>
      </c>
      <c r="E38" s="5"/>
      <c r="F38" s="1"/>
      <c r="G38" s="1"/>
      <c r="H38" s="1"/>
      <c r="I38" s="1"/>
      <c r="J38" s="1"/>
      <c r="K38" s="1"/>
      <c r="L38" s="1"/>
      <c r="M38" s="1"/>
      <c r="N38" s="1"/>
      <c r="O38" s="7"/>
      <c r="P38" s="8"/>
      <c r="Q38" s="9"/>
      <c r="R38" s="9"/>
      <c r="S38" s="9"/>
      <c r="T38" s="10"/>
      <c r="U38" s="1"/>
      <c r="V38" s="1"/>
      <c r="W38" s="1"/>
      <c r="X38" s="1"/>
      <c r="Y38" s="1"/>
      <c r="Z38" s="1"/>
      <c r="AA38" s="1"/>
    </row>
    <row r="39" spans="1:27" s="11" customFormat="1" x14ac:dyDescent="0.25">
      <c r="A39" s="12">
        <v>49059634</v>
      </c>
      <c r="B39" s="75" t="s">
        <v>98</v>
      </c>
      <c r="C39" s="75" t="s">
        <v>99</v>
      </c>
      <c r="D39" s="5" t="str">
        <f t="shared" si="0"/>
        <v>Cristina, Delgado Rubio</v>
      </c>
      <c r="E39" s="5"/>
      <c r="F39" s="1"/>
      <c r="G39" s="1"/>
      <c r="H39" s="1"/>
      <c r="I39" s="1"/>
      <c r="J39" s="1"/>
      <c r="K39" s="1"/>
      <c r="L39" s="1"/>
      <c r="M39" s="1"/>
      <c r="N39" s="1"/>
      <c r="O39" s="7"/>
      <c r="P39" s="8"/>
      <c r="Q39" s="9"/>
      <c r="R39" s="9"/>
      <c r="S39" s="9"/>
      <c r="T39" s="10"/>
      <c r="U39" s="1"/>
      <c r="V39" s="1"/>
      <c r="W39" s="1"/>
      <c r="X39" s="1"/>
      <c r="Y39" s="1"/>
      <c r="Z39" s="1"/>
      <c r="AA39" s="1"/>
    </row>
    <row r="40" spans="1:27" s="11" customFormat="1" x14ac:dyDescent="0.25">
      <c r="A40" s="12">
        <v>25600327</v>
      </c>
      <c r="B40" s="75" t="s">
        <v>100</v>
      </c>
      <c r="C40" s="75" t="s">
        <v>101</v>
      </c>
      <c r="D40" s="5" t="str">
        <f t="shared" si="0"/>
        <v>Marina, Domínguez Fuentesal</v>
      </c>
      <c r="E40" s="5"/>
      <c r="F40" s="1"/>
      <c r="G40" s="1"/>
      <c r="H40" s="1"/>
      <c r="I40" s="1"/>
      <c r="J40" s="1"/>
      <c r="K40" s="1"/>
      <c r="L40" s="1"/>
      <c r="M40" s="1"/>
      <c r="N40" s="1"/>
      <c r="O40" s="7"/>
      <c r="P40" s="8"/>
      <c r="Q40" s="9"/>
      <c r="R40" s="9"/>
      <c r="S40" s="9"/>
      <c r="T40" s="10"/>
      <c r="U40" s="1"/>
      <c r="V40" s="1"/>
      <c r="W40" s="1"/>
      <c r="X40" s="1"/>
      <c r="Y40" s="1"/>
      <c r="Z40" s="1"/>
      <c r="AA40" s="1"/>
    </row>
    <row r="41" spans="1:27" s="11" customFormat="1" x14ac:dyDescent="0.25">
      <c r="A41" s="12">
        <v>48938125</v>
      </c>
      <c r="B41" s="75" t="s">
        <v>102</v>
      </c>
      <c r="C41" s="75" t="s">
        <v>103</v>
      </c>
      <c r="D41" s="5" t="str">
        <f t="shared" si="0"/>
        <v>María del Rocío, Domínguez Prieto</v>
      </c>
      <c r="E41" s="5"/>
      <c r="F41" s="1"/>
      <c r="G41" s="1"/>
      <c r="H41" s="1"/>
      <c r="I41" s="1"/>
      <c r="J41" s="1"/>
      <c r="K41" s="1"/>
      <c r="L41" s="1"/>
      <c r="M41" s="1"/>
      <c r="N41" s="1"/>
      <c r="O41" s="7"/>
      <c r="P41" s="8"/>
      <c r="Q41" s="9"/>
      <c r="R41" s="9"/>
      <c r="S41" s="9"/>
      <c r="T41" s="10"/>
      <c r="U41" s="1"/>
      <c r="V41" s="1"/>
      <c r="W41" s="1"/>
      <c r="X41" s="1"/>
      <c r="Y41" s="1"/>
      <c r="Z41" s="1"/>
      <c r="AA41" s="1"/>
    </row>
    <row r="42" spans="1:27" s="11" customFormat="1" x14ac:dyDescent="0.25">
      <c r="A42" s="12">
        <v>50623901</v>
      </c>
      <c r="B42" s="75" t="s">
        <v>104</v>
      </c>
      <c r="C42" s="75" t="s">
        <v>105</v>
      </c>
      <c r="D42" s="5" t="str">
        <f t="shared" si="0"/>
        <v>Araceli, Egea Pérez</v>
      </c>
      <c r="E42" s="5"/>
      <c r="F42" s="1"/>
      <c r="G42" s="1"/>
      <c r="H42" s="1"/>
      <c r="I42" s="1"/>
      <c r="J42" s="1"/>
      <c r="K42" s="1"/>
      <c r="L42" s="1"/>
      <c r="M42" s="1"/>
      <c r="N42" s="1"/>
      <c r="O42" s="7"/>
      <c r="P42" s="8"/>
      <c r="Q42" s="9"/>
      <c r="R42" s="9"/>
      <c r="S42" s="9"/>
      <c r="T42" s="10"/>
      <c r="U42" s="1"/>
      <c r="V42" s="1"/>
      <c r="W42" s="1"/>
      <c r="X42" s="1"/>
      <c r="Y42" s="1"/>
      <c r="Z42" s="1"/>
      <c r="AA42" s="1"/>
    </row>
    <row r="43" spans="1:27" s="11" customFormat="1" x14ac:dyDescent="0.25">
      <c r="A43" s="12">
        <v>26224070</v>
      </c>
      <c r="B43" s="75" t="s">
        <v>106</v>
      </c>
      <c r="C43" s="75" t="s">
        <v>107</v>
      </c>
      <c r="D43" s="5" t="str">
        <f t="shared" si="0"/>
        <v>María de las Nieves, Escalona Gómez</v>
      </c>
      <c r="E43" s="5"/>
      <c r="F43" s="1"/>
      <c r="G43" s="1"/>
      <c r="H43" s="1"/>
      <c r="I43" s="1"/>
      <c r="J43" s="1"/>
      <c r="K43" s="1"/>
      <c r="L43" s="1"/>
      <c r="M43" s="1"/>
      <c r="N43" s="1"/>
      <c r="O43" s="7"/>
      <c r="P43" s="8"/>
      <c r="Q43" s="9"/>
      <c r="R43" s="9"/>
      <c r="S43" s="9"/>
      <c r="T43" s="10"/>
      <c r="U43" s="1"/>
      <c r="V43" s="1"/>
      <c r="W43" s="1"/>
      <c r="X43" s="1"/>
      <c r="Y43" s="1"/>
      <c r="Z43" s="1"/>
      <c r="AA43" s="1"/>
    </row>
    <row r="44" spans="1:27" s="11" customFormat="1" x14ac:dyDescent="0.25">
      <c r="A44" s="12">
        <v>49022258</v>
      </c>
      <c r="B44" s="75" t="s">
        <v>108</v>
      </c>
      <c r="C44" s="75" t="s">
        <v>109</v>
      </c>
      <c r="D44" s="5" t="str">
        <f t="shared" si="0"/>
        <v>Anaís, Estévez Molina</v>
      </c>
      <c r="E44" s="5"/>
      <c r="F44" s="1"/>
      <c r="G44" s="1"/>
      <c r="H44" s="1"/>
      <c r="I44" s="1"/>
      <c r="J44" s="1"/>
      <c r="K44" s="1"/>
      <c r="L44" s="1"/>
      <c r="M44" s="1"/>
      <c r="N44" s="1"/>
      <c r="O44" s="7"/>
      <c r="P44" s="8"/>
      <c r="Q44" s="9"/>
      <c r="R44" s="9"/>
      <c r="S44" s="9"/>
      <c r="T44" s="10"/>
      <c r="U44" s="1"/>
      <c r="V44" s="1"/>
      <c r="W44" s="1"/>
      <c r="X44" s="1"/>
      <c r="Y44" s="1"/>
      <c r="Z44" s="1"/>
      <c r="AA44" s="1"/>
    </row>
    <row r="45" spans="1:27" s="11" customFormat="1" x14ac:dyDescent="0.25">
      <c r="A45" s="12">
        <v>34037468</v>
      </c>
      <c r="B45" s="75" t="s">
        <v>110</v>
      </c>
      <c r="C45" s="75" t="s">
        <v>111</v>
      </c>
      <c r="D45" s="5" t="str">
        <f t="shared" si="0"/>
        <v>Antonia, Expósito Jiménez</v>
      </c>
      <c r="E45" s="5"/>
      <c r="F45" s="1"/>
      <c r="G45" s="1"/>
      <c r="H45" s="1"/>
      <c r="I45" s="1"/>
      <c r="J45" s="1"/>
      <c r="K45" s="1"/>
      <c r="L45" s="1"/>
      <c r="M45" s="1"/>
      <c r="N45" s="1"/>
      <c r="O45" s="7"/>
      <c r="P45" s="8"/>
      <c r="Q45" s="9"/>
      <c r="R45" s="9"/>
      <c r="S45" s="9"/>
      <c r="T45" s="10"/>
      <c r="U45" s="1"/>
      <c r="V45" s="1"/>
      <c r="W45" s="1"/>
      <c r="X45" s="1"/>
      <c r="Y45" s="1"/>
      <c r="Z45" s="1"/>
      <c r="AA45" s="1"/>
    </row>
    <row r="46" spans="1:27" s="11" customFormat="1" x14ac:dyDescent="0.25">
      <c r="A46" s="12">
        <v>28764033</v>
      </c>
      <c r="B46" s="75" t="s">
        <v>112</v>
      </c>
      <c r="C46" s="75" t="s">
        <v>113</v>
      </c>
      <c r="D46" s="5" t="str">
        <f t="shared" si="0"/>
        <v>María José, Fernández Dobla</v>
      </c>
      <c r="E46" s="5"/>
      <c r="F46" s="1"/>
      <c r="G46" s="1"/>
      <c r="H46" s="1"/>
      <c r="I46" s="1"/>
      <c r="J46" s="1"/>
      <c r="K46" s="1"/>
      <c r="L46" s="1"/>
      <c r="M46" s="1"/>
      <c r="N46" s="1"/>
      <c r="O46" s="7"/>
      <c r="P46" s="8"/>
      <c r="Q46" s="9"/>
      <c r="R46" s="9"/>
      <c r="S46" s="9"/>
      <c r="T46" s="10"/>
      <c r="U46" s="1"/>
      <c r="V46" s="1"/>
      <c r="W46" s="1"/>
      <c r="X46" s="1"/>
      <c r="Y46" s="1"/>
      <c r="Z46" s="1"/>
      <c r="AA46" s="1"/>
    </row>
    <row r="47" spans="1:27" s="11" customFormat="1" x14ac:dyDescent="0.25">
      <c r="A47" s="11">
        <v>9197869</v>
      </c>
      <c r="B47" s="75" t="s">
        <v>114</v>
      </c>
      <c r="C47" s="75" t="s">
        <v>115</v>
      </c>
      <c r="D47" s="5" t="str">
        <f t="shared" si="0"/>
        <v>Elsa Fabiana, Galarza Giménez</v>
      </c>
      <c r="E47" s="5"/>
      <c r="F47" s="1"/>
      <c r="G47" s="1"/>
      <c r="H47" s="1"/>
      <c r="I47" s="1"/>
      <c r="J47" s="1"/>
      <c r="K47" s="1"/>
      <c r="L47" s="1"/>
      <c r="M47" s="1"/>
      <c r="N47" s="1"/>
      <c r="O47" s="7"/>
      <c r="P47" s="8"/>
      <c r="Q47" s="9"/>
      <c r="R47" s="9"/>
      <c r="S47" s="9"/>
      <c r="T47" s="10"/>
      <c r="U47" s="1"/>
      <c r="V47" s="1"/>
      <c r="W47" s="1"/>
      <c r="X47" s="1"/>
      <c r="Y47" s="1"/>
      <c r="Z47" s="1"/>
      <c r="AA47" s="1"/>
    </row>
    <row r="48" spans="1:27" s="11" customFormat="1" x14ac:dyDescent="0.25">
      <c r="A48" s="12">
        <v>45601369</v>
      </c>
      <c r="B48" s="75" t="s">
        <v>116</v>
      </c>
      <c r="C48" s="75" t="s">
        <v>117</v>
      </c>
      <c r="D48" s="5" t="str">
        <f t="shared" si="0"/>
        <v>Patricia, Galera Gil</v>
      </c>
      <c r="E48" s="5"/>
      <c r="F48" s="1"/>
      <c r="G48" s="1"/>
      <c r="H48" s="1"/>
      <c r="I48" s="1"/>
      <c r="J48" s="1"/>
      <c r="K48" s="1"/>
      <c r="L48" s="1"/>
      <c r="M48" s="1"/>
      <c r="N48" s="1"/>
      <c r="O48" s="7"/>
      <c r="P48" s="8"/>
      <c r="Q48" s="9"/>
      <c r="R48" s="9"/>
      <c r="S48" s="9"/>
      <c r="T48" s="10"/>
      <c r="U48" s="1"/>
      <c r="V48" s="1"/>
      <c r="W48" s="1"/>
      <c r="X48" s="1"/>
      <c r="Y48" s="1"/>
      <c r="Z48" s="1"/>
      <c r="AA48" s="1"/>
    </row>
    <row r="49" spans="1:27" s="11" customFormat="1" ht="15" x14ac:dyDescent="0.25">
      <c r="A49" s="12">
        <v>14620111</v>
      </c>
      <c r="B49" s="75" t="s">
        <v>118</v>
      </c>
      <c r="C49" s="75" t="s">
        <v>119</v>
      </c>
      <c r="D49" s="5" t="str">
        <f t="shared" si="0"/>
        <v>Fátima María, Gálvez Gómez</v>
      </c>
      <c r="E49" s="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s="11" customFormat="1" ht="15" x14ac:dyDescent="0.25">
      <c r="A50" s="12">
        <v>28814737</v>
      </c>
      <c r="B50" s="75" t="s">
        <v>1126</v>
      </c>
      <c r="C50" s="75" t="s">
        <v>1127</v>
      </c>
      <c r="D50" s="5" t="str">
        <f t="shared" si="0"/>
        <v>José Manuel, Gandullo García</v>
      </c>
      <c r="E50" s="5"/>
    </row>
    <row r="51" spans="1:27" s="11" customFormat="1" ht="15" x14ac:dyDescent="0.25">
      <c r="A51" s="12">
        <v>26830478</v>
      </c>
      <c r="B51" s="75" t="s">
        <v>120</v>
      </c>
      <c r="C51" s="75" t="s">
        <v>121</v>
      </c>
      <c r="D51" s="5" t="str">
        <f t="shared" si="0"/>
        <v>Teresa, García Cobos</v>
      </c>
      <c r="E51" s="5"/>
    </row>
    <row r="52" spans="1:27" s="11" customFormat="1" ht="15" x14ac:dyDescent="0.25">
      <c r="A52" s="12">
        <v>49120182</v>
      </c>
      <c r="B52" s="75" t="s">
        <v>122</v>
      </c>
      <c r="C52" s="75" t="s">
        <v>123</v>
      </c>
      <c r="D52" s="5" t="str">
        <f t="shared" si="0"/>
        <v>Elizabeth, García Del Valle</v>
      </c>
      <c r="E52" s="5"/>
    </row>
    <row r="53" spans="1:27" s="11" customFormat="1" ht="15" x14ac:dyDescent="0.25">
      <c r="A53" s="12">
        <v>75241965</v>
      </c>
      <c r="B53" s="75" t="s">
        <v>124</v>
      </c>
      <c r="C53" s="75" t="s">
        <v>125</v>
      </c>
      <c r="D53" s="5" t="str">
        <f t="shared" si="0"/>
        <v>Isidoro, García Gómez</v>
      </c>
      <c r="E53" s="5"/>
    </row>
    <row r="54" spans="1:27" s="11" customFormat="1" ht="15" x14ac:dyDescent="0.25">
      <c r="A54" s="12">
        <v>30959616</v>
      </c>
      <c r="B54" s="75" t="s">
        <v>126</v>
      </c>
      <c r="C54" s="75" t="s">
        <v>127</v>
      </c>
      <c r="D54" s="5" t="str">
        <f t="shared" si="0"/>
        <v>Lucía María, García Páez</v>
      </c>
      <c r="E54" s="5"/>
    </row>
    <row r="55" spans="1:27" s="11" customFormat="1" ht="15" x14ac:dyDescent="0.25">
      <c r="A55" s="12">
        <v>26805655</v>
      </c>
      <c r="B55" s="75" t="s">
        <v>128</v>
      </c>
      <c r="C55" s="75" t="s">
        <v>129</v>
      </c>
      <c r="D55" s="5" t="str">
        <f t="shared" si="0"/>
        <v>Alberto Manuel, García Peña</v>
      </c>
      <c r="E55" s="5"/>
    </row>
    <row r="56" spans="1:27" s="11" customFormat="1" ht="15" x14ac:dyDescent="0.25">
      <c r="A56" s="12">
        <v>52338646</v>
      </c>
      <c r="B56" s="75" t="s">
        <v>130</v>
      </c>
      <c r="C56" s="75" t="s">
        <v>131</v>
      </c>
      <c r="D56" s="5" t="str">
        <f t="shared" si="0"/>
        <v>Yolanda, Gómez Fernández</v>
      </c>
      <c r="E56" s="5"/>
    </row>
    <row r="57" spans="1:27" s="11" customFormat="1" ht="15" x14ac:dyDescent="0.25">
      <c r="A57" s="12">
        <v>25074258</v>
      </c>
      <c r="B57" s="75" t="s">
        <v>132</v>
      </c>
      <c r="C57" s="75" t="s">
        <v>133</v>
      </c>
      <c r="D57" s="5" t="str">
        <f t="shared" si="0"/>
        <v>María Araceli, Gómez Merino</v>
      </c>
      <c r="E57" s="5"/>
    </row>
    <row r="58" spans="1:27" s="11" customFormat="1" ht="15" x14ac:dyDescent="0.25">
      <c r="A58" s="12">
        <v>53271099</v>
      </c>
      <c r="B58" s="75" t="s">
        <v>134</v>
      </c>
      <c r="C58" s="75" t="s">
        <v>135</v>
      </c>
      <c r="D58" s="5" t="str">
        <f t="shared" si="0"/>
        <v>Pablo, Gómez Sánchez</v>
      </c>
      <c r="E58" s="5"/>
    </row>
    <row r="59" spans="1:27" s="11" customFormat="1" ht="15" x14ac:dyDescent="0.25">
      <c r="A59" s="12">
        <v>45643140</v>
      </c>
      <c r="B59" s="75" t="s">
        <v>136</v>
      </c>
      <c r="C59" s="75" t="s">
        <v>137</v>
      </c>
      <c r="D59" s="5" t="str">
        <f t="shared" si="0"/>
        <v>María Magdalena, González Baraza</v>
      </c>
      <c r="E59" s="5"/>
    </row>
    <row r="60" spans="1:27" s="11" customFormat="1" ht="15" x14ac:dyDescent="0.25">
      <c r="A60" s="12">
        <v>49092215</v>
      </c>
      <c r="B60" s="75" t="s">
        <v>138</v>
      </c>
      <c r="C60" s="75" t="s">
        <v>139</v>
      </c>
      <c r="D60" s="5" t="str">
        <f t="shared" si="0"/>
        <v>Sergi, Gorina Enrich</v>
      </c>
      <c r="E60" s="5"/>
    </row>
    <row r="61" spans="1:27" s="11" customFormat="1" ht="15" x14ac:dyDescent="0.25">
      <c r="A61" s="12">
        <v>28844331</v>
      </c>
      <c r="B61" s="75" t="s">
        <v>140</v>
      </c>
      <c r="C61" s="75" t="s">
        <v>141</v>
      </c>
      <c r="D61" s="5" t="str">
        <f t="shared" si="0"/>
        <v>Alejandro, Guerrero Ruz</v>
      </c>
      <c r="E61" s="5"/>
    </row>
    <row r="62" spans="1:27" s="11" customFormat="1" ht="15" x14ac:dyDescent="0.25">
      <c r="A62" s="12">
        <v>76649385</v>
      </c>
      <c r="B62" s="75" t="s">
        <v>142</v>
      </c>
      <c r="C62" s="75" t="s">
        <v>143</v>
      </c>
      <c r="D62" s="5" t="str">
        <f t="shared" si="0"/>
        <v>Alba, Gutiérrez Quintero</v>
      </c>
      <c r="E62" s="5"/>
    </row>
    <row r="63" spans="1:27" s="11" customFormat="1" ht="15" x14ac:dyDescent="0.25">
      <c r="A63" s="12">
        <v>48974856</v>
      </c>
      <c r="B63" s="75" t="s">
        <v>144</v>
      </c>
      <c r="C63" s="75" t="s">
        <v>145</v>
      </c>
      <c r="D63" s="5" t="str">
        <f t="shared" si="0"/>
        <v>José, Heredia Leal</v>
      </c>
      <c r="E63" s="5"/>
    </row>
    <row r="64" spans="1:27" s="11" customFormat="1" ht="15" x14ac:dyDescent="0.25">
      <c r="A64" s="12">
        <v>78964186</v>
      </c>
      <c r="B64" s="75" t="s">
        <v>146</v>
      </c>
      <c r="C64" s="75" t="s">
        <v>147</v>
      </c>
      <c r="D64" s="5" t="str">
        <f t="shared" si="0"/>
        <v>Jesús, Hernández García</v>
      </c>
      <c r="E64" s="5"/>
    </row>
    <row r="65" spans="1:5" s="11" customFormat="1" ht="15" x14ac:dyDescent="0.25">
      <c r="A65" s="12">
        <v>47537020</v>
      </c>
      <c r="B65" s="75" t="s">
        <v>98</v>
      </c>
      <c r="C65" s="75" t="s">
        <v>148</v>
      </c>
      <c r="D65" s="5" t="str">
        <f t="shared" si="0"/>
        <v>Cristina, Hiraldo Ocaña</v>
      </c>
      <c r="E65" s="5"/>
    </row>
    <row r="66" spans="1:5" s="11" customFormat="1" ht="15" x14ac:dyDescent="0.25">
      <c r="A66" s="12">
        <v>30232538</v>
      </c>
      <c r="B66" s="75" t="s">
        <v>149</v>
      </c>
      <c r="C66" s="75" t="s">
        <v>150</v>
      </c>
      <c r="D66" s="5" t="str">
        <f t="shared" si="0"/>
        <v>Victoria, Izquierdo Perea</v>
      </c>
      <c r="E66" s="5"/>
    </row>
    <row r="67" spans="1:5" s="11" customFormat="1" ht="15" x14ac:dyDescent="0.25">
      <c r="A67" s="12">
        <v>28905216</v>
      </c>
      <c r="B67" s="75" t="s">
        <v>151</v>
      </c>
      <c r="C67" s="75" t="s">
        <v>152</v>
      </c>
      <c r="D67" s="5" t="str">
        <f t="shared" si="0"/>
        <v>María del Carmen, Jiménez Martínez</v>
      </c>
      <c r="E67" s="5"/>
    </row>
    <row r="68" spans="1:5" s="11" customFormat="1" ht="15" x14ac:dyDescent="0.25">
      <c r="A68" s="12">
        <v>31008575</v>
      </c>
      <c r="B68" s="75" t="s">
        <v>116</v>
      </c>
      <c r="C68" s="75" t="s">
        <v>153</v>
      </c>
      <c r="D68" s="5" t="str">
        <f t="shared" ref="D68:D131" si="2" xml:space="preserve"> CONCATENATE(B68,", ",C68)</f>
        <v>Patricia, Jiménez Pérez</v>
      </c>
      <c r="E68" s="5"/>
    </row>
    <row r="69" spans="1:5" s="11" customFormat="1" ht="15" x14ac:dyDescent="0.25">
      <c r="A69" s="12">
        <v>74912396</v>
      </c>
      <c r="B69" s="75" t="s">
        <v>154</v>
      </c>
      <c r="C69" s="75" t="s">
        <v>155</v>
      </c>
      <c r="D69" s="5" t="str">
        <f t="shared" si="2"/>
        <v>María Teresa, Jiménez Pino</v>
      </c>
      <c r="E69" s="5"/>
    </row>
    <row r="70" spans="1:5" s="11" customFormat="1" ht="15" x14ac:dyDescent="0.25">
      <c r="A70" s="12">
        <v>47208330</v>
      </c>
      <c r="B70" s="75" t="s">
        <v>156</v>
      </c>
      <c r="C70" s="75" t="s">
        <v>157</v>
      </c>
      <c r="D70" s="5" t="str">
        <f t="shared" si="2"/>
        <v>José Carlos, Lebrón García</v>
      </c>
      <c r="E70" s="5"/>
    </row>
    <row r="71" spans="1:5" s="11" customFormat="1" ht="15" x14ac:dyDescent="0.25">
      <c r="A71" s="12">
        <v>24260317</v>
      </c>
      <c r="B71" s="75" t="s">
        <v>130</v>
      </c>
      <c r="C71" s="75" t="s">
        <v>1128</v>
      </c>
      <c r="D71" s="5" t="str">
        <f t="shared" si="2"/>
        <v>Yolanda, López García</v>
      </c>
      <c r="E71" s="5"/>
    </row>
    <row r="72" spans="1:5" s="11" customFormat="1" ht="15" x14ac:dyDescent="0.25">
      <c r="A72" s="12">
        <v>25736594</v>
      </c>
      <c r="B72" s="75" t="s">
        <v>158</v>
      </c>
      <c r="C72" s="75" t="s">
        <v>159</v>
      </c>
      <c r="D72" s="5" t="str">
        <f t="shared" si="2"/>
        <v>Beatriz, Maldonado Martín</v>
      </c>
      <c r="E72" s="5"/>
    </row>
    <row r="73" spans="1:5" s="11" customFormat="1" ht="15" x14ac:dyDescent="0.25">
      <c r="A73" s="12">
        <v>77201077</v>
      </c>
      <c r="B73" s="75" t="s">
        <v>160</v>
      </c>
      <c r="C73" s="75" t="s">
        <v>161</v>
      </c>
      <c r="D73" s="5" t="str">
        <f t="shared" si="2"/>
        <v>Rubén, Márquez Fajardo</v>
      </c>
      <c r="E73" s="5"/>
    </row>
    <row r="74" spans="1:5" s="11" customFormat="1" ht="15" x14ac:dyDescent="0.25">
      <c r="A74" s="12">
        <v>77814369</v>
      </c>
      <c r="B74" s="75" t="s">
        <v>162</v>
      </c>
      <c r="C74" s="75" t="s">
        <v>163</v>
      </c>
      <c r="D74" s="5" t="str">
        <f t="shared" si="2"/>
        <v>José Daniel, Márquez Woo</v>
      </c>
      <c r="E74" s="5"/>
    </row>
    <row r="75" spans="1:5" s="11" customFormat="1" ht="15" x14ac:dyDescent="0.25">
      <c r="A75" s="12">
        <v>74686453</v>
      </c>
      <c r="B75" s="75" t="s">
        <v>164</v>
      </c>
      <c r="C75" s="75" t="s">
        <v>165</v>
      </c>
      <c r="D75" s="5" t="str">
        <f t="shared" si="2"/>
        <v>Elisabert, Martín</v>
      </c>
      <c r="E75" s="5"/>
    </row>
    <row r="76" spans="1:5" s="11" customFormat="1" ht="15" x14ac:dyDescent="0.25">
      <c r="A76" s="12">
        <v>76880904</v>
      </c>
      <c r="B76" s="75" t="s">
        <v>166</v>
      </c>
      <c r="C76" s="75" t="s">
        <v>167</v>
      </c>
      <c r="D76" s="5" t="str">
        <f t="shared" si="2"/>
        <v>Lucía, Martín-Andino García</v>
      </c>
      <c r="E76" s="5"/>
    </row>
    <row r="77" spans="1:5" s="11" customFormat="1" ht="15" x14ac:dyDescent="0.25">
      <c r="A77" s="12">
        <v>48915200</v>
      </c>
      <c r="B77" s="75" t="s">
        <v>168</v>
      </c>
      <c r="C77" s="75" t="s">
        <v>169</v>
      </c>
      <c r="D77" s="5" t="str">
        <f t="shared" si="2"/>
        <v>Francisco Javier, Martínez Acevedo</v>
      </c>
      <c r="E77" s="5"/>
    </row>
    <row r="78" spans="1:5" s="11" customFormat="1" ht="15" x14ac:dyDescent="0.25">
      <c r="A78" s="12">
        <v>34853184</v>
      </c>
      <c r="B78" s="75" t="s">
        <v>170</v>
      </c>
      <c r="C78" s="75" t="s">
        <v>171</v>
      </c>
      <c r="D78" s="5" t="str">
        <f t="shared" si="2"/>
        <v>Francisco Manuel, Martínez Cirera</v>
      </c>
      <c r="E78" s="5"/>
    </row>
    <row r="79" spans="1:5" s="11" customFormat="1" ht="15" x14ac:dyDescent="0.25">
      <c r="A79" s="12">
        <v>78689757</v>
      </c>
      <c r="B79" s="75" t="s">
        <v>172</v>
      </c>
      <c r="C79" s="75" t="s">
        <v>173</v>
      </c>
      <c r="D79" s="5" t="str">
        <f t="shared" si="2"/>
        <v>Mercedes, Martínez Sánchez</v>
      </c>
      <c r="E79" s="5"/>
    </row>
    <row r="80" spans="1:5" s="11" customFormat="1" ht="15" x14ac:dyDescent="0.25">
      <c r="A80" s="12">
        <v>25345437</v>
      </c>
      <c r="B80" s="75" t="s">
        <v>174</v>
      </c>
      <c r="C80" s="75" t="s">
        <v>175</v>
      </c>
      <c r="D80" s="5" t="str">
        <f t="shared" si="2"/>
        <v>Ana Alicia, Martín Sánchez</v>
      </c>
      <c r="E80" s="5"/>
    </row>
    <row r="81" spans="1:5" s="11" customFormat="1" ht="15" x14ac:dyDescent="0.25">
      <c r="A81" s="12">
        <v>26222981</v>
      </c>
      <c r="B81" s="75" t="s">
        <v>176</v>
      </c>
      <c r="C81" s="75" t="s">
        <v>177</v>
      </c>
      <c r="D81" s="5" t="str">
        <f t="shared" si="2"/>
        <v>Juana José, Martos Rentero</v>
      </c>
      <c r="E81" s="5"/>
    </row>
    <row r="82" spans="1:5" s="11" customFormat="1" ht="15" x14ac:dyDescent="0.25">
      <c r="A82" s="12">
        <v>77846435</v>
      </c>
      <c r="B82" s="75" t="s">
        <v>178</v>
      </c>
      <c r="C82" s="75" t="s">
        <v>179</v>
      </c>
      <c r="D82" s="5" t="str">
        <f t="shared" si="2"/>
        <v>Elena, Maté Mateos</v>
      </c>
      <c r="E82" s="5"/>
    </row>
    <row r="83" spans="1:5" s="11" customFormat="1" ht="15" x14ac:dyDescent="0.25">
      <c r="A83" s="12">
        <v>52286785</v>
      </c>
      <c r="B83" s="75" t="s">
        <v>180</v>
      </c>
      <c r="C83" s="75" t="s">
        <v>181</v>
      </c>
      <c r="D83" s="5" t="str">
        <f t="shared" si="2"/>
        <v>Evelin, Mayorga Vera</v>
      </c>
      <c r="E83" s="5"/>
    </row>
    <row r="84" spans="1:5" s="11" customFormat="1" ht="15" x14ac:dyDescent="0.25">
      <c r="A84" s="12">
        <v>53431139</v>
      </c>
      <c r="B84" s="75" t="s">
        <v>1129</v>
      </c>
      <c r="C84" s="75" t="s">
        <v>1130</v>
      </c>
      <c r="D84" s="5" t="str">
        <f t="shared" si="2"/>
        <v>Sara, Medina Salas</v>
      </c>
      <c r="E84" s="5"/>
    </row>
    <row r="85" spans="1:5" s="11" customFormat="1" ht="15" x14ac:dyDescent="0.25">
      <c r="A85" s="12">
        <v>48883263</v>
      </c>
      <c r="B85" s="75" t="s">
        <v>182</v>
      </c>
      <c r="C85" s="75" t="s">
        <v>183</v>
      </c>
      <c r="D85" s="5" t="str">
        <f t="shared" si="2"/>
        <v>Luis Manuel, Meléndez Alonso</v>
      </c>
      <c r="E85" s="5"/>
    </row>
    <row r="86" spans="1:5" s="11" customFormat="1" ht="15" x14ac:dyDescent="0.25">
      <c r="A86" s="12">
        <v>30966453</v>
      </c>
      <c r="B86" s="75" t="s">
        <v>184</v>
      </c>
      <c r="C86" s="75" t="s">
        <v>185</v>
      </c>
      <c r="D86" s="5" t="str">
        <f t="shared" si="2"/>
        <v>Rocío, Merino Gómez</v>
      </c>
      <c r="E86" s="5"/>
    </row>
    <row r="87" spans="1:5" s="11" customFormat="1" ht="15" x14ac:dyDescent="0.25">
      <c r="A87" s="12">
        <v>80154778</v>
      </c>
      <c r="B87" s="75" t="s">
        <v>186</v>
      </c>
      <c r="C87" s="75" t="s">
        <v>187</v>
      </c>
      <c r="D87" s="5" t="str">
        <f t="shared" si="2"/>
        <v>Auxiliadora, Mesa Delgado</v>
      </c>
      <c r="E87" s="5"/>
    </row>
    <row r="88" spans="1:5" s="11" customFormat="1" ht="15" x14ac:dyDescent="0.25">
      <c r="A88" s="12">
        <v>26211627</v>
      </c>
      <c r="B88" s="75" t="s">
        <v>188</v>
      </c>
      <c r="C88" s="75" t="s">
        <v>189</v>
      </c>
      <c r="D88" s="5" t="str">
        <f t="shared" si="2"/>
        <v>María del Pilar, Mesa Navío</v>
      </c>
      <c r="E88" s="5"/>
    </row>
    <row r="89" spans="1:5" s="11" customFormat="1" ht="15" x14ac:dyDescent="0.25">
      <c r="A89" s="12">
        <v>75950070</v>
      </c>
      <c r="B89" s="75" t="s">
        <v>91</v>
      </c>
      <c r="C89" s="75" t="s">
        <v>190</v>
      </c>
      <c r="D89" s="5" t="str">
        <f t="shared" si="2"/>
        <v>Isabel, Milán Domínguez</v>
      </c>
      <c r="E89" s="5"/>
    </row>
    <row r="90" spans="1:5" s="11" customFormat="1" ht="15" x14ac:dyDescent="0.25">
      <c r="A90" s="12">
        <v>53260590</v>
      </c>
      <c r="B90" s="75" t="s">
        <v>191</v>
      </c>
      <c r="C90" s="75" t="s">
        <v>192</v>
      </c>
      <c r="D90" s="5" t="str">
        <f t="shared" si="2"/>
        <v>Samantha, Miranda Moñino</v>
      </c>
      <c r="E90" s="5"/>
    </row>
    <row r="91" spans="1:5" s="11" customFormat="1" ht="15" x14ac:dyDescent="0.25">
      <c r="A91" s="12">
        <v>77142181</v>
      </c>
      <c r="B91" s="75" t="s">
        <v>193</v>
      </c>
      <c r="C91" s="75" t="s">
        <v>194</v>
      </c>
      <c r="D91" s="5" t="str">
        <f t="shared" si="2"/>
        <v>Neiva, Molina Ocaña</v>
      </c>
      <c r="E91" s="5"/>
    </row>
    <row r="92" spans="1:5" s="11" customFormat="1" ht="15" x14ac:dyDescent="0.25">
      <c r="A92" s="12">
        <v>26014856</v>
      </c>
      <c r="B92" s="75" t="s">
        <v>146</v>
      </c>
      <c r="C92" s="75" t="s">
        <v>195</v>
      </c>
      <c r="D92" s="5" t="str">
        <f t="shared" si="2"/>
        <v>Jesús, Molina Porlán</v>
      </c>
      <c r="E92" s="5"/>
    </row>
    <row r="93" spans="1:5" s="11" customFormat="1" ht="15" x14ac:dyDescent="0.25">
      <c r="A93" s="12">
        <v>53709718</v>
      </c>
      <c r="B93" s="75" t="s">
        <v>112</v>
      </c>
      <c r="C93" s="75" t="s">
        <v>196</v>
      </c>
      <c r="D93" s="5" t="str">
        <f t="shared" si="2"/>
        <v>María José, Montero Ramírez</v>
      </c>
      <c r="E93" s="5"/>
    </row>
    <row r="94" spans="1:5" s="11" customFormat="1" ht="15" x14ac:dyDescent="0.25">
      <c r="A94" s="12">
        <v>44282726</v>
      </c>
      <c r="B94" s="75" t="s">
        <v>110</v>
      </c>
      <c r="C94" s="75" t="s">
        <v>197</v>
      </c>
      <c r="D94" s="5" t="str">
        <f t="shared" si="2"/>
        <v>Antonia, Montes Morales</v>
      </c>
      <c r="E94" s="5"/>
    </row>
    <row r="95" spans="1:5" s="11" customFormat="1" ht="15" x14ac:dyDescent="0.25">
      <c r="A95" s="12">
        <v>75710609</v>
      </c>
      <c r="B95" s="75" t="s">
        <v>29</v>
      </c>
      <c r="C95" s="75" t="s">
        <v>198</v>
      </c>
      <c r="D95" s="5" t="str">
        <f t="shared" si="2"/>
        <v>Marta, Moreno Larrubia</v>
      </c>
      <c r="E95" s="5"/>
    </row>
    <row r="96" spans="1:5" s="11" customFormat="1" ht="15" x14ac:dyDescent="0.25">
      <c r="A96" s="12">
        <v>28921783</v>
      </c>
      <c r="B96" s="75" t="s">
        <v>112</v>
      </c>
      <c r="C96" s="75" t="s">
        <v>199</v>
      </c>
      <c r="D96" s="5" t="str">
        <f t="shared" si="2"/>
        <v>María José, Moreno Morillo</v>
      </c>
      <c r="E96" s="5"/>
    </row>
    <row r="97" spans="1:5" s="11" customFormat="1" ht="15" x14ac:dyDescent="0.25">
      <c r="A97" s="12">
        <v>14322361</v>
      </c>
      <c r="B97" s="75" t="s">
        <v>184</v>
      </c>
      <c r="C97" s="75" t="s">
        <v>200</v>
      </c>
      <c r="D97" s="5" t="str">
        <f t="shared" si="2"/>
        <v>Rocío, Oliva Bermúdez</v>
      </c>
      <c r="E97" s="5"/>
    </row>
    <row r="98" spans="1:5" s="11" customFormat="1" ht="15" x14ac:dyDescent="0.25">
      <c r="A98" s="12">
        <v>74678955</v>
      </c>
      <c r="B98" s="75" t="s">
        <v>201</v>
      </c>
      <c r="C98" s="75" t="s">
        <v>202</v>
      </c>
      <c r="D98" s="5" t="str">
        <f t="shared" si="2"/>
        <v>María Rosario, Ortega Saldaña</v>
      </c>
      <c r="E98" s="5"/>
    </row>
    <row r="99" spans="1:5" s="11" customFormat="1" ht="15" x14ac:dyDescent="0.25">
      <c r="A99" s="12">
        <v>26497038</v>
      </c>
      <c r="B99" s="75" t="s">
        <v>203</v>
      </c>
      <c r="C99" s="75" t="s">
        <v>204</v>
      </c>
      <c r="D99" s="5" t="str">
        <f t="shared" si="2"/>
        <v>José Luis, Ortiz Palacios</v>
      </c>
      <c r="E99" s="5"/>
    </row>
    <row r="100" spans="1:5" s="11" customFormat="1" ht="15" x14ac:dyDescent="0.25">
      <c r="A100" s="12">
        <v>24231190</v>
      </c>
      <c r="B100" s="75" t="s">
        <v>205</v>
      </c>
      <c r="C100" s="75" t="s">
        <v>206</v>
      </c>
      <c r="D100" s="5" t="str">
        <f t="shared" si="2"/>
        <v>Leticia, Padial González</v>
      </c>
      <c r="E100" s="5"/>
    </row>
    <row r="101" spans="1:5" s="11" customFormat="1" ht="15" x14ac:dyDescent="0.25">
      <c r="A101" s="12">
        <v>48907185</v>
      </c>
      <c r="B101" s="75" t="s">
        <v>146</v>
      </c>
      <c r="C101" s="75" t="s">
        <v>207</v>
      </c>
      <c r="D101" s="5" t="str">
        <f t="shared" si="2"/>
        <v>Jesús, Palacios Escalera</v>
      </c>
      <c r="E101" s="5"/>
    </row>
    <row r="102" spans="1:5" s="11" customFormat="1" ht="15" x14ac:dyDescent="0.25">
      <c r="A102" s="12">
        <v>30421819</v>
      </c>
      <c r="B102" s="75" t="s">
        <v>208</v>
      </c>
      <c r="C102" s="75" t="s">
        <v>209</v>
      </c>
      <c r="D102" s="5" t="str">
        <f t="shared" si="2"/>
        <v>María Dolores, Pascual Martín</v>
      </c>
      <c r="E102" s="5"/>
    </row>
    <row r="103" spans="1:5" s="11" customFormat="1" ht="15" x14ac:dyDescent="0.25">
      <c r="A103" s="12">
        <v>53698764</v>
      </c>
      <c r="B103" s="75" t="s">
        <v>27</v>
      </c>
      <c r="C103" s="75" t="s">
        <v>210</v>
      </c>
      <c r="D103" s="5" t="str">
        <f t="shared" si="2"/>
        <v>Sergio, Peral Martín</v>
      </c>
      <c r="E103" s="5"/>
    </row>
    <row r="104" spans="1:5" s="11" customFormat="1" ht="15" x14ac:dyDescent="0.25">
      <c r="A104" s="12">
        <v>74665400</v>
      </c>
      <c r="B104" s="75" t="s">
        <v>211</v>
      </c>
      <c r="C104" s="75" t="s">
        <v>212</v>
      </c>
      <c r="D104" s="5" t="str">
        <f t="shared" si="2"/>
        <v>Adela, Peregrina Peregrina</v>
      </c>
      <c r="E104" s="5"/>
    </row>
    <row r="105" spans="1:5" s="11" customFormat="1" ht="15" x14ac:dyDescent="0.25">
      <c r="A105" s="12">
        <v>75271705</v>
      </c>
      <c r="B105" s="75" t="s">
        <v>213</v>
      </c>
      <c r="C105" s="75" t="s">
        <v>214</v>
      </c>
      <c r="D105" s="5" t="str">
        <f t="shared" si="2"/>
        <v>Manuel Jesús, Pérez Cantón</v>
      </c>
      <c r="E105" s="5"/>
    </row>
    <row r="106" spans="1:5" s="11" customFormat="1" ht="15" x14ac:dyDescent="0.25">
      <c r="A106" s="12">
        <v>74914560</v>
      </c>
      <c r="B106" s="75" t="s">
        <v>46</v>
      </c>
      <c r="C106" s="75" t="s">
        <v>215</v>
      </c>
      <c r="D106" s="5" t="str">
        <f t="shared" si="2"/>
        <v>María Isabel, Pérez Martín</v>
      </c>
      <c r="E106" s="5"/>
    </row>
    <row r="107" spans="1:5" s="11" customFormat="1" ht="15" x14ac:dyDescent="0.25">
      <c r="A107" s="12">
        <v>29795301</v>
      </c>
      <c r="B107" s="75" t="s">
        <v>216</v>
      </c>
      <c r="C107" s="75" t="s">
        <v>217</v>
      </c>
      <c r="D107" s="5" t="str">
        <f t="shared" si="2"/>
        <v>Rosalinda, Polo Cumbreras</v>
      </c>
      <c r="E107" s="5"/>
    </row>
    <row r="108" spans="1:5" s="11" customFormat="1" ht="15" x14ac:dyDescent="0.25">
      <c r="A108" s="12">
        <v>15473110</v>
      </c>
      <c r="B108" s="75" t="s">
        <v>218</v>
      </c>
      <c r="C108" s="75" t="s">
        <v>219</v>
      </c>
      <c r="D108" s="5" t="str">
        <f t="shared" si="2"/>
        <v>Pablo Gilberto, Polo Jiménez</v>
      </c>
      <c r="E108" s="5"/>
    </row>
    <row r="109" spans="1:5" s="11" customFormat="1" ht="15" x14ac:dyDescent="0.25">
      <c r="A109" s="12">
        <v>29485561</v>
      </c>
      <c r="B109" s="75" t="s">
        <v>1131</v>
      </c>
      <c r="C109" s="75" t="s">
        <v>1132</v>
      </c>
      <c r="D109" s="5" t="str">
        <f t="shared" si="2"/>
        <v>Ana María, Prieto Contreras</v>
      </c>
      <c r="E109" s="5"/>
    </row>
    <row r="110" spans="1:5" s="11" customFormat="1" ht="15" x14ac:dyDescent="0.25">
      <c r="A110" s="12">
        <v>51999511</v>
      </c>
      <c r="B110" s="75" t="s">
        <v>220</v>
      </c>
      <c r="C110" s="75" t="s">
        <v>221</v>
      </c>
      <c r="D110" s="5" t="str">
        <f t="shared" si="2"/>
        <v>Marcos, Prieto Coronado</v>
      </c>
      <c r="E110" s="5"/>
    </row>
    <row r="111" spans="1:5" s="11" customFormat="1" ht="15" x14ac:dyDescent="0.25">
      <c r="A111" s="12">
        <v>74744362</v>
      </c>
      <c r="B111" s="75" t="s">
        <v>222</v>
      </c>
      <c r="C111" s="75" t="s">
        <v>223</v>
      </c>
      <c r="D111" s="5" t="str">
        <f t="shared" si="2"/>
        <v>Raquel, Reyes López</v>
      </c>
      <c r="E111" s="5"/>
    </row>
    <row r="112" spans="1:5" s="11" customFormat="1" ht="15" x14ac:dyDescent="0.25">
      <c r="A112" s="12">
        <v>74718331</v>
      </c>
      <c r="B112" s="75" t="s">
        <v>112</v>
      </c>
      <c r="C112" s="75" t="s">
        <v>224</v>
      </c>
      <c r="D112" s="5" t="str">
        <f t="shared" si="2"/>
        <v>María José, Reyes Rodríguez</v>
      </c>
      <c r="E112" s="5"/>
    </row>
    <row r="113" spans="1:5" s="11" customFormat="1" ht="15" x14ac:dyDescent="0.25">
      <c r="A113" s="12">
        <v>25738611</v>
      </c>
      <c r="B113" s="75" t="s">
        <v>225</v>
      </c>
      <c r="C113" s="75" t="s">
        <v>226</v>
      </c>
      <c r="D113" s="5" t="str">
        <f t="shared" si="2"/>
        <v>Daniel, Rico Castillo</v>
      </c>
      <c r="E113" s="5"/>
    </row>
    <row r="114" spans="1:5" s="11" customFormat="1" ht="15" x14ac:dyDescent="0.25">
      <c r="A114" s="12">
        <v>53670593</v>
      </c>
      <c r="B114" s="75" t="s">
        <v>188</v>
      </c>
      <c r="C114" s="75" t="s">
        <v>227</v>
      </c>
      <c r="D114" s="5" t="str">
        <f t="shared" si="2"/>
        <v>María del Pilar, Ríos Martín</v>
      </c>
      <c r="E114" s="5"/>
    </row>
    <row r="115" spans="1:5" s="11" customFormat="1" ht="15" x14ac:dyDescent="0.25">
      <c r="A115" s="12">
        <v>45604364</v>
      </c>
      <c r="B115" s="75" t="s">
        <v>228</v>
      </c>
      <c r="C115" s="75" t="s">
        <v>229</v>
      </c>
      <c r="D115" s="5" t="str">
        <f t="shared" si="2"/>
        <v>Baltasar, Rodríguez Jiménez</v>
      </c>
      <c r="E115" s="5"/>
    </row>
    <row r="116" spans="1:5" s="11" customFormat="1" ht="15" x14ac:dyDescent="0.25">
      <c r="A116" s="12">
        <v>34049617</v>
      </c>
      <c r="B116" s="75" t="s">
        <v>230</v>
      </c>
      <c r="C116" s="75" t="s">
        <v>231</v>
      </c>
      <c r="D116" s="5" t="str">
        <f t="shared" si="2"/>
        <v>Rosa María, Rodríguez Outón</v>
      </c>
      <c r="E116" s="5"/>
    </row>
    <row r="117" spans="1:5" s="11" customFormat="1" ht="15" x14ac:dyDescent="0.25">
      <c r="A117" s="12">
        <v>28926164</v>
      </c>
      <c r="B117" s="75" t="s">
        <v>27</v>
      </c>
      <c r="C117" s="75" t="s">
        <v>232</v>
      </c>
      <c r="D117" s="5" t="str">
        <f t="shared" si="2"/>
        <v>Sergio, Rodríguez Roca</v>
      </c>
      <c r="E117" s="5"/>
    </row>
    <row r="118" spans="1:5" s="11" customFormat="1" ht="15" x14ac:dyDescent="0.25">
      <c r="A118" s="12">
        <v>17468143</v>
      </c>
      <c r="B118" s="75" t="s">
        <v>233</v>
      </c>
      <c r="C118" s="75" t="s">
        <v>234</v>
      </c>
      <c r="D118" s="5" t="str">
        <f t="shared" si="2"/>
        <v>Yanira, Rojo González</v>
      </c>
      <c r="E118" s="5"/>
    </row>
    <row r="119" spans="1:5" s="11" customFormat="1" ht="15" x14ac:dyDescent="0.25">
      <c r="A119" s="12">
        <v>47006811</v>
      </c>
      <c r="B119" s="75" t="s">
        <v>235</v>
      </c>
      <c r="C119" s="75" t="s">
        <v>236</v>
      </c>
      <c r="D119" s="5" t="str">
        <f t="shared" si="2"/>
        <v>Juan Manuel, Roldán De las Heras</v>
      </c>
      <c r="E119" s="5"/>
    </row>
    <row r="120" spans="1:5" s="11" customFormat="1" ht="15" x14ac:dyDescent="0.25">
      <c r="A120" s="12">
        <v>31719305</v>
      </c>
      <c r="B120" s="75" t="s">
        <v>144</v>
      </c>
      <c r="C120" s="75" t="s">
        <v>1133</v>
      </c>
      <c r="D120" s="5" t="str">
        <f t="shared" si="2"/>
        <v>José, Romero Barrios</v>
      </c>
      <c r="E120" s="5"/>
    </row>
    <row r="121" spans="1:5" s="11" customFormat="1" ht="15" x14ac:dyDescent="0.25">
      <c r="A121" s="12">
        <v>49137617</v>
      </c>
      <c r="B121" s="75" t="s">
        <v>100</v>
      </c>
      <c r="C121" s="75" t="s">
        <v>237</v>
      </c>
      <c r="D121" s="5" t="str">
        <f t="shared" si="2"/>
        <v>Marina, Romero Torres</v>
      </c>
      <c r="E121" s="5"/>
    </row>
    <row r="122" spans="1:5" s="11" customFormat="1" ht="15" x14ac:dyDescent="0.25">
      <c r="A122" s="12">
        <v>53580292</v>
      </c>
      <c r="B122" s="75" t="s">
        <v>238</v>
      </c>
      <c r="C122" s="75" t="s">
        <v>239</v>
      </c>
      <c r="D122" s="5" t="str">
        <f t="shared" si="2"/>
        <v>Noelia Veróncia, Ros Laynez</v>
      </c>
      <c r="E122" s="5"/>
    </row>
    <row r="123" spans="1:5" s="11" customFormat="1" ht="15" x14ac:dyDescent="0.25">
      <c r="A123" s="12">
        <v>44050107</v>
      </c>
      <c r="B123" s="75" t="s">
        <v>240</v>
      </c>
      <c r="C123" s="75" t="s">
        <v>241</v>
      </c>
      <c r="D123" s="5" t="str">
        <f t="shared" si="2"/>
        <v>María Belén, Rubiales Salas</v>
      </c>
      <c r="E123" s="5"/>
    </row>
    <row r="124" spans="1:5" s="11" customFormat="1" ht="15" x14ac:dyDescent="0.25">
      <c r="A124" s="12">
        <v>47392707</v>
      </c>
      <c r="B124" s="75" t="s">
        <v>134</v>
      </c>
      <c r="C124" s="75" t="s">
        <v>242</v>
      </c>
      <c r="D124" s="5" t="str">
        <f t="shared" si="2"/>
        <v>Pablo, Rubio De Madariaga</v>
      </c>
      <c r="E124" s="1"/>
    </row>
    <row r="125" spans="1:5" s="11" customFormat="1" ht="15" x14ac:dyDescent="0.25">
      <c r="A125" s="12">
        <v>75151429</v>
      </c>
      <c r="B125" s="75" t="s">
        <v>243</v>
      </c>
      <c r="C125" s="75" t="s">
        <v>244</v>
      </c>
      <c r="D125" s="5" t="str">
        <f t="shared" si="2"/>
        <v>Francisco David, Rubio Sánchez</v>
      </c>
      <c r="E125" s="1"/>
    </row>
    <row r="126" spans="1:5" s="11" customFormat="1" ht="15" x14ac:dyDescent="0.25">
      <c r="A126" s="12">
        <v>30962741</v>
      </c>
      <c r="B126" s="75" t="s">
        <v>168</v>
      </c>
      <c r="C126" s="75" t="s">
        <v>245</v>
      </c>
      <c r="D126" s="5" t="str">
        <f t="shared" si="2"/>
        <v>Francisco Javier, Ruiz Contreras</v>
      </c>
      <c r="E126" s="1"/>
    </row>
    <row r="127" spans="1:5" s="11" customFormat="1" ht="15" x14ac:dyDescent="0.25">
      <c r="A127" s="12">
        <v>31013624</v>
      </c>
      <c r="B127" s="75" t="s">
        <v>246</v>
      </c>
      <c r="C127" s="75" t="s">
        <v>247</v>
      </c>
      <c r="D127" s="5" t="str">
        <f t="shared" si="2"/>
        <v>Blanca María, Salces Mariscal</v>
      </c>
      <c r="E127" s="1"/>
    </row>
    <row r="128" spans="1:5" s="11" customFormat="1" ht="15" x14ac:dyDescent="0.25">
      <c r="A128" s="12">
        <v>75917222</v>
      </c>
      <c r="B128" s="75" t="s">
        <v>248</v>
      </c>
      <c r="C128" s="75" t="s">
        <v>249</v>
      </c>
      <c r="D128" s="5" t="str">
        <f t="shared" si="2"/>
        <v>Manoah Misael, Sánchez Beas Pérez de Tudela</v>
      </c>
      <c r="E128" s="1"/>
    </row>
    <row r="129" spans="1:46" ht="15" x14ac:dyDescent="0.25">
      <c r="A129" s="12">
        <v>31720430</v>
      </c>
      <c r="B129" s="75" t="s">
        <v>250</v>
      </c>
      <c r="C129" s="75" t="s">
        <v>251</v>
      </c>
      <c r="D129" s="5" t="str">
        <f t="shared" si="2"/>
        <v>Víctor Manuel, Sánchez Jiménez</v>
      </c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</row>
    <row r="130" spans="1:46" ht="15" x14ac:dyDescent="0.25">
      <c r="A130" s="12">
        <v>47510283</v>
      </c>
      <c r="B130" s="75" t="s">
        <v>193</v>
      </c>
      <c r="C130" s="75" t="s">
        <v>252</v>
      </c>
      <c r="D130" s="5" t="str">
        <f t="shared" si="2"/>
        <v>Neiva, Sánchez Muñoz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</row>
    <row r="131" spans="1:46" ht="15" x14ac:dyDescent="0.25">
      <c r="A131" s="12">
        <v>75264649</v>
      </c>
      <c r="B131" s="75" t="s">
        <v>253</v>
      </c>
      <c r="C131" s="75" t="s">
        <v>254</v>
      </c>
      <c r="D131" s="5" t="str">
        <f t="shared" si="2"/>
        <v>Laura, Segura García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</row>
    <row r="132" spans="1:46" ht="15" x14ac:dyDescent="0.25">
      <c r="A132" s="11">
        <v>9147804</v>
      </c>
      <c r="B132" s="75" t="s">
        <v>100</v>
      </c>
      <c r="C132" s="75" t="s">
        <v>255</v>
      </c>
      <c r="D132" s="5" t="str">
        <f t="shared" ref="D132:D144" si="3" xml:space="preserve"> CONCATENATE(B132,", ",C132)</f>
        <v>Marina, Serdobintseva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</row>
    <row r="133" spans="1:46" ht="15" x14ac:dyDescent="0.25">
      <c r="A133" s="12">
        <v>45744971</v>
      </c>
      <c r="B133" s="75" t="s">
        <v>87</v>
      </c>
      <c r="C133" s="75" t="s">
        <v>256</v>
      </c>
      <c r="D133" s="5" t="str">
        <f t="shared" si="3"/>
        <v>Inmaculada, Serrano Lara</v>
      </c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</row>
    <row r="134" spans="1:46" ht="15" x14ac:dyDescent="0.25">
      <c r="A134" s="12">
        <v>28822388</v>
      </c>
      <c r="B134" s="75" t="s">
        <v>146</v>
      </c>
      <c r="C134" s="75" t="s">
        <v>257</v>
      </c>
      <c r="D134" s="5" t="str">
        <f t="shared" si="3"/>
        <v>Jesús, Silva Avilés</v>
      </c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</row>
    <row r="135" spans="1:46" ht="15" x14ac:dyDescent="0.25">
      <c r="A135" s="12">
        <v>26515965</v>
      </c>
      <c r="B135" s="75" t="s">
        <v>258</v>
      </c>
      <c r="C135" s="75" t="s">
        <v>259</v>
      </c>
      <c r="D135" s="5" t="str">
        <f t="shared" si="3"/>
        <v>Germán Duglas, Soledispa Intriago</v>
      </c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</row>
    <row r="136" spans="1:46" ht="15" x14ac:dyDescent="0.25">
      <c r="A136" s="12">
        <v>74862439</v>
      </c>
      <c r="B136" s="75" t="s">
        <v>253</v>
      </c>
      <c r="C136" s="75" t="s">
        <v>1134</v>
      </c>
      <c r="D136" s="5" t="str">
        <f t="shared" si="3"/>
        <v>Laura, Suviri Muñoz</v>
      </c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</row>
    <row r="137" spans="1:46" ht="15" x14ac:dyDescent="0.25">
      <c r="A137" s="12">
        <v>77818901</v>
      </c>
      <c r="B137" s="75" t="s">
        <v>260</v>
      </c>
      <c r="C137" s="75" t="s">
        <v>261</v>
      </c>
      <c r="D137" s="5" t="str">
        <f t="shared" si="3"/>
        <v>María de la Soledad, Tellado Frías</v>
      </c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</row>
    <row r="138" spans="1:46" ht="15" x14ac:dyDescent="0.25">
      <c r="A138" s="12">
        <v>28761341</v>
      </c>
      <c r="B138" s="75" t="s">
        <v>262</v>
      </c>
      <c r="C138" s="75" t="s">
        <v>263</v>
      </c>
      <c r="D138" s="5" t="str">
        <f t="shared" si="3"/>
        <v>Jorge, Vázquez Cotán</v>
      </c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</row>
    <row r="139" spans="1:46" ht="15" x14ac:dyDescent="0.25">
      <c r="A139" s="12">
        <v>78981649</v>
      </c>
      <c r="B139" s="75" t="s">
        <v>225</v>
      </c>
      <c r="C139" s="75" t="s">
        <v>264</v>
      </c>
      <c r="D139" s="5" t="str">
        <f t="shared" si="3"/>
        <v>Daniel, Vera Ayala</v>
      </c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</row>
    <row r="140" spans="1:46" ht="15" x14ac:dyDescent="0.25">
      <c r="A140" s="12">
        <v>28630810</v>
      </c>
      <c r="B140" s="75" t="s">
        <v>112</v>
      </c>
      <c r="C140" s="75" t="s">
        <v>265</v>
      </c>
      <c r="D140" s="5" t="str">
        <f t="shared" si="3"/>
        <v>María José, Villalba Chico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</row>
    <row r="141" spans="1:46" ht="15" x14ac:dyDescent="0.25">
      <c r="A141" s="12">
        <v>20503927</v>
      </c>
      <c r="B141" s="75" t="s">
        <v>266</v>
      </c>
      <c r="C141" s="75" t="s">
        <v>267</v>
      </c>
      <c r="D141" s="5" t="str">
        <f t="shared" si="3"/>
        <v>Gabriela Katherine, Wong Molero</v>
      </c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</row>
    <row r="142" spans="1:46" ht="15" x14ac:dyDescent="0.25">
      <c r="A142" s="12">
        <v>14276132</v>
      </c>
      <c r="B142" s="75" t="s">
        <v>142</v>
      </c>
      <c r="C142" s="75" t="s">
        <v>268</v>
      </c>
      <c r="D142" s="5" t="str">
        <f t="shared" si="3"/>
        <v>Alba, Zamora Moreno</v>
      </c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</row>
    <row r="143" spans="1:46" ht="15" x14ac:dyDescent="0.25">
      <c r="A143" s="12">
        <v>31722602</v>
      </c>
      <c r="B143" s="75" t="s">
        <v>91</v>
      </c>
      <c r="C143" s="75" t="s">
        <v>269</v>
      </c>
      <c r="D143" s="5" t="str">
        <f t="shared" si="3"/>
        <v>Isabel, Zarco Linares</v>
      </c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</row>
    <row r="144" spans="1:46" x14ac:dyDescent="0.25">
      <c r="A144" s="1">
        <v>11111111</v>
      </c>
      <c r="B144" s="1" t="s">
        <v>1139</v>
      </c>
      <c r="C144" s="1" t="s">
        <v>1140</v>
      </c>
      <c r="D144" s="1" t="str">
        <f t="shared" si="3"/>
        <v>nombre, apellidos</v>
      </c>
    </row>
    <row r="146" spans="1:46" ht="15" x14ac:dyDescent="0.25">
      <c r="A146" s="4">
        <v>100</v>
      </c>
      <c r="B146" s="1" t="s">
        <v>0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</row>
    <row r="147" spans="1:46" ht="15" x14ac:dyDescent="0.25">
      <c r="A147" s="4">
        <v>101</v>
      </c>
      <c r="B147" s="1" t="s">
        <v>270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</row>
    <row r="148" spans="1:46" ht="15" x14ac:dyDescent="0.25">
      <c r="A148" s="4">
        <v>102</v>
      </c>
      <c r="B148" s="1" t="s">
        <v>271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</row>
    <row r="149" spans="1:46" ht="15" x14ac:dyDescent="0.25">
      <c r="A149" s="4">
        <v>103</v>
      </c>
      <c r="B149" s="1" t="s">
        <v>272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</row>
    <row r="150" spans="1:46" ht="15" x14ac:dyDescent="0.25">
      <c r="A150" s="4">
        <v>104</v>
      </c>
      <c r="B150" s="1" t="s">
        <v>273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</row>
    <row r="151" spans="1:46" ht="15" x14ac:dyDescent="0.25">
      <c r="A151" s="4">
        <v>108</v>
      </c>
      <c r="B151" s="1" t="s">
        <v>274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</row>
    <row r="152" spans="1:46" ht="15" x14ac:dyDescent="0.25">
      <c r="A152" s="4">
        <v>109</v>
      </c>
      <c r="B152" s="1" t="s">
        <v>275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</row>
    <row r="153" spans="1:46" ht="15" x14ac:dyDescent="0.25">
      <c r="A153" s="4">
        <v>110</v>
      </c>
      <c r="B153" s="1" t="s">
        <v>276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</row>
    <row r="154" spans="1:46" ht="15" x14ac:dyDescent="0.25">
      <c r="A154" s="4">
        <v>111</v>
      </c>
      <c r="B154" s="1" t="s">
        <v>277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</row>
    <row r="155" spans="1:46" ht="15" x14ac:dyDescent="0.25">
      <c r="A155" s="4">
        <v>112</v>
      </c>
      <c r="B155" s="1" t="s">
        <v>1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</row>
    <row r="156" spans="1:46" ht="15" x14ac:dyDescent="0.25">
      <c r="A156" s="4">
        <v>113</v>
      </c>
      <c r="B156" s="1" t="s">
        <v>278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</row>
    <row r="157" spans="1:46" ht="15" x14ac:dyDescent="0.25">
      <c r="A157" s="4">
        <v>114</v>
      </c>
      <c r="B157" s="1" t="s">
        <v>279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</row>
    <row r="158" spans="1:46" ht="15" x14ac:dyDescent="0.25">
      <c r="A158" s="4">
        <v>115</v>
      </c>
      <c r="B158" s="1" t="s">
        <v>280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</row>
    <row r="159" spans="1:46" ht="15" x14ac:dyDescent="0.25">
      <c r="A159" s="4">
        <v>118</v>
      </c>
      <c r="B159" s="1" t="s">
        <v>281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</row>
    <row r="160" spans="1:46" ht="15" x14ac:dyDescent="0.25">
      <c r="A160" s="4">
        <v>119</v>
      </c>
      <c r="B160" s="1" t="s">
        <v>282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</row>
    <row r="161" spans="1:2" s="11" customFormat="1" ht="15" x14ac:dyDescent="0.25">
      <c r="A161" s="4">
        <v>120</v>
      </c>
      <c r="B161" s="1" t="s">
        <v>283</v>
      </c>
    </row>
    <row r="162" spans="1:2" s="11" customFormat="1" ht="15" x14ac:dyDescent="0.25">
      <c r="A162" s="4">
        <v>121</v>
      </c>
      <c r="B162" s="1" t="s">
        <v>284</v>
      </c>
    </row>
    <row r="163" spans="1:2" s="11" customFormat="1" ht="15" x14ac:dyDescent="0.25">
      <c r="A163" s="4">
        <v>129</v>
      </c>
      <c r="B163" s="1" t="s">
        <v>285</v>
      </c>
    </row>
    <row r="164" spans="1:2" s="11" customFormat="1" ht="15" x14ac:dyDescent="0.25">
      <c r="A164" s="4">
        <v>130</v>
      </c>
      <c r="B164" s="1" t="s">
        <v>286</v>
      </c>
    </row>
    <row r="165" spans="1:2" s="11" customFormat="1" ht="15" x14ac:dyDescent="0.25">
      <c r="A165" s="4">
        <v>131</v>
      </c>
      <c r="B165" s="1" t="s">
        <v>287</v>
      </c>
    </row>
    <row r="166" spans="1:2" s="11" customFormat="1" ht="15" x14ac:dyDescent="0.25">
      <c r="A166" s="4">
        <v>132</v>
      </c>
      <c r="B166" s="1" t="s">
        <v>288</v>
      </c>
    </row>
    <row r="167" spans="1:2" s="11" customFormat="1" ht="15" x14ac:dyDescent="0.25">
      <c r="A167" s="4">
        <v>133</v>
      </c>
      <c r="B167" s="1" t="s">
        <v>289</v>
      </c>
    </row>
    <row r="168" spans="1:2" s="11" customFormat="1" ht="15" x14ac:dyDescent="0.25">
      <c r="A168" s="4">
        <v>134</v>
      </c>
      <c r="B168" s="1" t="s">
        <v>290</v>
      </c>
    </row>
    <row r="169" spans="1:2" s="11" customFormat="1" ht="15" x14ac:dyDescent="0.25">
      <c r="A169" s="4">
        <v>135</v>
      </c>
      <c r="B169" s="1" t="s">
        <v>291</v>
      </c>
    </row>
    <row r="170" spans="1:2" s="11" customFormat="1" ht="15" x14ac:dyDescent="0.25">
      <c r="A170" s="4">
        <v>136</v>
      </c>
      <c r="B170" s="1" t="s">
        <v>292</v>
      </c>
    </row>
    <row r="171" spans="1:2" s="11" customFormat="1" ht="15" x14ac:dyDescent="0.25">
      <c r="A171" s="4">
        <v>137</v>
      </c>
      <c r="B171" s="1" t="s">
        <v>293</v>
      </c>
    </row>
    <row r="172" spans="1:2" s="11" customFormat="1" ht="15" x14ac:dyDescent="0.25">
      <c r="A172" s="4">
        <v>140</v>
      </c>
      <c r="B172" s="1" t="s">
        <v>294</v>
      </c>
    </row>
    <row r="173" spans="1:2" s="11" customFormat="1" ht="15" x14ac:dyDescent="0.25">
      <c r="A173" s="4">
        <v>141</v>
      </c>
      <c r="B173" s="1" t="s">
        <v>295</v>
      </c>
    </row>
    <row r="174" spans="1:2" s="11" customFormat="1" ht="15" x14ac:dyDescent="0.25">
      <c r="A174" s="4">
        <v>142</v>
      </c>
      <c r="B174" s="1" t="s">
        <v>296</v>
      </c>
    </row>
    <row r="175" spans="1:2" s="11" customFormat="1" ht="15" x14ac:dyDescent="0.25">
      <c r="A175" s="4">
        <v>143</v>
      </c>
      <c r="B175" s="1" t="s">
        <v>297</v>
      </c>
    </row>
    <row r="176" spans="1:2" s="11" customFormat="1" ht="15" x14ac:dyDescent="0.25">
      <c r="A176" s="4">
        <v>145</v>
      </c>
      <c r="B176" s="1" t="s">
        <v>298</v>
      </c>
    </row>
    <row r="177" spans="1:2" s="11" customFormat="1" ht="15" x14ac:dyDescent="0.25">
      <c r="A177" s="4">
        <v>146</v>
      </c>
      <c r="B177" s="1" t="s">
        <v>299</v>
      </c>
    </row>
    <row r="178" spans="1:2" s="11" customFormat="1" ht="15" x14ac:dyDescent="0.25">
      <c r="A178" s="4">
        <v>147</v>
      </c>
      <c r="B178" s="1" t="s">
        <v>300</v>
      </c>
    </row>
    <row r="179" spans="1:2" s="11" customFormat="1" ht="15" x14ac:dyDescent="0.25">
      <c r="A179" s="4">
        <v>150</v>
      </c>
      <c r="B179" s="1" t="s">
        <v>301</v>
      </c>
    </row>
    <row r="180" spans="1:2" s="11" customFormat="1" ht="15" x14ac:dyDescent="0.25">
      <c r="A180" s="4">
        <v>153</v>
      </c>
      <c r="B180" s="1" t="s">
        <v>302</v>
      </c>
    </row>
    <row r="181" spans="1:2" s="11" customFormat="1" ht="15" x14ac:dyDescent="0.25">
      <c r="A181" s="4">
        <v>154</v>
      </c>
      <c r="B181" s="1" t="s">
        <v>303</v>
      </c>
    </row>
    <row r="182" spans="1:2" s="11" customFormat="1" ht="15" x14ac:dyDescent="0.25">
      <c r="A182" s="4">
        <v>160</v>
      </c>
      <c r="B182" s="1" t="s">
        <v>304</v>
      </c>
    </row>
    <row r="183" spans="1:2" s="11" customFormat="1" ht="15" x14ac:dyDescent="0.25">
      <c r="A183" s="4">
        <v>161</v>
      </c>
      <c r="B183" s="1" t="s">
        <v>305</v>
      </c>
    </row>
    <row r="184" spans="1:2" s="11" customFormat="1" ht="15" x14ac:dyDescent="0.25">
      <c r="A184" s="4">
        <v>162</v>
      </c>
      <c r="B184" s="1" t="s">
        <v>306</v>
      </c>
    </row>
    <row r="185" spans="1:2" s="11" customFormat="1" ht="15" x14ac:dyDescent="0.25">
      <c r="A185" s="4">
        <v>163</v>
      </c>
      <c r="B185" s="1" t="s">
        <v>307</v>
      </c>
    </row>
    <row r="186" spans="1:2" s="11" customFormat="1" ht="15" x14ac:dyDescent="0.25">
      <c r="A186" s="4">
        <v>170</v>
      </c>
      <c r="B186" s="1" t="s">
        <v>2</v>
      </c>
    </row>
    <row r="187" spans="1:2" s="11" customFormat="1" ht="15" x14ac:dyDescent="0.25">
      <c r="A187" s="4">
        <v>171</v>
      </c>
      <c r="B187" s="1" t="s">
        <v>308</v>
      </c>
    </row>
    <row r="188" spans="1:2" s="11" customFormat="1" ht="15" x14ac:dyDescent="0.25">
      <c r="A188" s="4">
        <v>172</v>
      </c>
      <c r="B188" s="1" t="s">
        <v>309</v>
      </c>
    </row>
    <row r="189" spans="1:2" s="11" customFormat="1" ht="15" x14ac:dyDescent="0.25">
      <c r="A189" s="4">
        <v>173</v>
      </c>
      <c r="B189" s="1" t="s">
        <v>310</v>
      </c>
    </row>
    <row r="190" spans="1:2" s="11" customFormat="1" ht="15" x14ac:dyDescent="0.25">
      <c r="A190" s="4">
        <v>174</v>
      </c>
      <c r="B190" s="1" t="s">
        <v>311</v>
      </c>
    </row>
    <row r="191" spans="1:2" s="11" customFormat="1" ht="15" x14ac:dyDescent="0.25">
      <c r="A191" s="4">
        <v>175</v>
      </c>
      <c r="B191" s="1" t="s">
        <v>312</v>
      </c>
    </row>
    <row r="192" spans="1:2" s="11" customFormat="1" ht="15" x14ac:dyDescent="0.25">
      <c r="A192" s="4">
        <v>176</v>
      </c>
      <c r="B192" s="1" t="s">
        <v>313</v>
      </c>
    </row>
    <row r="193" spans="1:2" s="11" customFormat="1" ht="15" x14ac:dyDescent="0.25">
      <c r="A193" s="4">
        <v>177</v>
      </c>
      <c r="B193" s="1" t="s">
        <v>314</v>
      </c>
    </row>
    <row r="194" spans="1:2" s="11" customFormat="1" ht="15" x14ac:dyDescent="0.25">
      <c r="A194" s="4">
        <v>178</v>
      </c>
      <c r="B194" s="1" t="s">
        <v>315</v>
      </c>
    </row>
    <row r="195" spans="1:2" s="11" customFormat="1" ht="15" x14ac:dyDescent="0.25">
      <c r="A195" s="4">
        <v>179</v>
      </c>
      <c r="B195" s="1" t="s">
        <v>316</v>
      </c>
    </row>
    <row r="196" spans="1:2" s="11" customFormat="1" ht="15" x14ac:dyDescent="0.25">
      <c r="A196" s="4">
        <v>180</v>
      </c>
      <c r="B196" s="1" t="s">
        <v>317</v>
      </c>
    </row>
    <row r="197" spans="1:2" s="11" customFormat="1" ht="15" x14ac:dyDescent="0.25">
      <c r="A197" s="4">
        <v>181</v>
      </c>
      <c r="B197" s="1" t="s">
        <v>318</v>
      </c>
    </row>
    <row r="198" spans="1:2" s="11" customFormat="1" ht="15" x14ac:dyDescent="0.25">
      <c r="A198" s="4">
        <v>185</v>
      </c>
      <c r="B198" s="1" t="s">
        <v>319</v>
      </c>
    </row>
    <row r="199" spans="1:2" s="11" customFormat="1" ht="15" x14ac:dyDescent="0.25">
      <c r="A199" s="4">
        <v>189</v>
      </c>
      <c r="B199" s="1" t="s">
        <v>320</v>
      </c>
    </row>
    <row r="200" spans="1:2" s="11" customFormat="1" ht="15" x14ac:dyDescent="0.25">
      <c r="A200" s="4">
        <v>190</v>
      </c>
      <c r="B200" s="1" t="s">
        <v>321</v>
      </c>
    </row>
    <row r="201" spans="1:2" s="11" customFormat="1" ht="15" x14ac:dyDescent="0.25">
      <c r="A201" s="4">
        <v>192</v>
      </c>
      <c r="B201" s="1" t="s">
        <v>322</v>
      </c>
    </row>
    <row r="202" spans="1:2" s="11" customFormat="1" ht="15" x14ac:dyDescent="0.25">
      <c r="A202" s="4">
        <v>194</v>
      </c>
      <c r="B202" s="1" t="s">
        <v>323</v>
      </c>
    </row>
    <row r="203" spans="1:2" s="11" customFormat="1" ht="15" x14ac:dyDescent="0.25">
      <c r="A203" s="4">
        <v>195</v>
      </c>
      <c r="B203" s="1" t="s">
        <v>324</v>
      </c>
    </row>
    <row r="204" spans="1:2" s="11" customFormat="1" ht="15" x14ac:dyDescent="0.25">
      <c r="A204" s="4">
        <v>197</v>
      </c>
      <c r="B204" s="1" t="s">
        <v>325</v>
      </c>
    </row>
    <row r="205" spans="1:2" s="11" customFormat="1" ht="15" x14ac:dyDescent="0.25">
      <c r="A205" s="4">
        <v>199</v>
      </c>
      <c r="B205" s="1" t="s">
        <v>326</v>
      </c>
    </row>
    <row r="206" spans="1:2" s="11" customFormat="1" ht="15" x14ac:dyDescent="0.25">
      <c r="A206" s="4">
        <v>200</v>
      </c>
      <c r="B206" s="1" t="s">
        <v>327</v>
      </c>
    </row>
    <row r="207" spans="1:2" s="11" customFormat="1" ht="15" x14ac:dyDescent="0.25">
      <c r="A207" s="4">
        <v>201</v>
      </c>
      <c r="B207" s="1" t="s">
        <v>328</v>
      </c>
    </row>
    <row r="208" spans="1:2" s="11" customFormat="1" ht="15" x14ac:dyDescent="0.25">
      <c r="A208" s="4">
        <v>202</v>
      </c>
      <c r="B208" s="1" t="s">
        <v>329</v>
      </c>
    </row>
    <row r="209" spans="1:2" s="11" customFormat="1" ht="15" x14ac:dyDescent="0.25">
      <c r="A209" s="4">
        <v>203</v>
      </c>
      <c r="B209" s="1" t="s">
        <v>330</v>
      </c>
    </row>
    <row r="210" spans="1:2" s="11" customFormat="1" ht="15" x14ac:dyDescent="0.25">
      <c r="A210" s="4">
        <v>204</v>
      </c>
      <c r="B210" s="1" t="s">
        <v>331</v>
      </c>
    </row>
    <row r="211" spans="1:2" s="11" customFormat="1" ht="15" x14ac:dyDescent="0.25">
      <c r="A211" s="4">
        <v>205</v>
      </c>
      <c r="B211" s="1" t="s">
        <v>332</v>
      </c>
    </row>
    <row r="212" spans="1:2" s="11" customFormat="1" ht="15" x14ac:dyDescent="0.25">
      <c r="A212" s="4">
        <v>206</v>
      </c>
      <c r="B212" s="1" t="s">
        <v>333</v>
      </c>
    </row>
    <row r="213" spans="1:2" s="11" customFormat="1" ht="15" x14ac:dyDescent="0.25">
      <c r="A213" s="4">
        <v>209</v>
      </c>
      <c r="B213" s="1" t="s">
        <v>334</v>
      </c>
    </row>
    <row r="214" spans="1:2" s="11" customFormat="1" ht="15" x14ac:dyDescent="0.25">
      <c r="A214" s="4">
        <v>210</v>
      </c>
      <c r="B214" s="1" t="s">
        <v>335</v>
      </c>
    </row>
    <row r="215" spans="1:2" s="11" customFormat="1" ht="15" x14ac:dyDescent="0.25">
      <c r="A215" s="4">
        <v>211</v>
      </c>
      <c r="B215" s="1" t="s">
        <v>4</v>
      </c>
    </row>
    <row r="216" spans="1:2" s="11" customFormat="1" ht="15" x14ac:dyDescent="0.25">
      <c r="A216" s="4">
        <v>212</v>
      </c>
      <c r="B216" s="1" t="s">
        <v>336</v>
      </c>
    </row>
    <row r="217" spans="1:2" s="11" customFormat="1" ht="15" x14ac:dyDescent="0.25">
      <c r="A217" s="4">
        <v>213</v>
      </c>
      <c r="B217" s="1" t="s">
        <v>5</v>
      </c>
    </row>
    <row r="218" spans="1:2" s="11" customFormat="1" ht="15" x14ac:dyDescent="0.25">
      <c r="A218" s="4">
        <v>214</v>
      </c>
      <c r="B218" s="1" t="s">
        <v>337</v>
      </c>
    </row>
    <row r="219" spans="1:2" s="11" customFormat="1" ht="15" x14ac:dyDescent="0.25">
      <c r="A219" s="4">
        <v>215</v>
      </c>
      <c r="B219" s="1" t="s">
        <v>338</v>
      </c>
    </row>
    <row r="220" spans="1:2" s="11" customFormat="1" ht="15" x14ac:dyDescent="0.25">
      <c r="A220" s="4">
        <v>216</v>
      </c>
      <c r="B220" s="1" t="s">
        <v>339</v>
      </c>
    </row>
    <row r="221" spans="1:2" s="11" customFormat="1" ht="15" x14ac:dyDescent="0.25">
      <c r="A221" s="4">
        <v>217</v>
      </c>
      <c r="B221" s="1" t="s">
        <v>340</v>
      </c>
    </row>
    <row r="222" spans="1:2" s="11" customFormat="1" ht="15" x14ac:dyDescent="0.25">
      <c r="A222" s="4">
        <v>218</v>
      </c>
      <c r="B222" s="1" t="s">
        <v>341</v>
      </c>
    </row>
    <row r="223" spans="1:2" s="11" customFormat="1" ht="15" x14ac:dyDescent="0.25">
      <c r="A223" s="4">
        <v>219</v>
      </c>
      <c r="B223" s="1" t="s">
        <v>342</v>
      </c>
    </row>
    <row r="224" spans="1:2" s="11" customFormat="1" ht="15" x14ac:dyDescent="0.25">
      <c r="A224" s="4">
        <v>220</v>
      </c>
      <c r="B224" s="1" t="s">
        <v>343</v>
      </c>
    </row>
    <row r="225" spans="1:2" s="11" customFormat="1" ht="15" x14ac:dyDescent="0.25">
      <c r="A225" s="4">
        <v>221</v>
      </c>
      <c r="B225" s="1" t="s">
        <v>344</v>
      </c>
    </row>
    <row r="226" spans="1:2" s="11" customFormat="1" ht="15" x14ac:dyDescent="0.25">
      <c r="A226" s="4">
        <v>230</v>
      </c>
      <c r="B226" s="1" t="s">
        <v>345</v>
      </c>
    </row>
    <row r="227" spans="1:2" s="11" customFormat="1" ht="15" x14ac:dyDescent="0.25">
      <c r="A227" s="4">
        <v>231</v>
      </c>
      <c r="B227" s="1" t="s">
        <v>346</v>
      </c>
    </row>
    <row r="228" spans="1:2" s="11" customFormat="1" ht="15" x14ac:dyDescent="0.25">
      <c r="A228" s="4">
        <v>232</v>
      </c>
      <c r="B228" s="1" t="s">
        <v>347</v>
      </c>
    </row>
    <row r="229" spans="1:2" s="11" customFormat="1" ht="15" x14ac:dyDescent="0.25">
      <c r="A229" s="4">
        <v>233</v>
      </c>
      <c r="B229" s="1" t="s">
        <v>348</v>
      </c>
    </row>
    <row r="230" spans="1:2" s="11" customFormat="1" ht="15" x14ac:dyDescent="0.25">
      <c r="A230" s="4">
        <v>237</v>
      </c>
      <c r="B230" s="1" t="s">
        <v>349</v>
      </c>
    </row>
    <row r="231" spans="1:2" s="11" customFormat="1" ht="15" x14ac:dyDescent="0.25">
      <c r="A231" s="4">
        <v>239</v>
      </c>
      <c r="B231" s="1" t="s">
        <v>350</v>
      </c>
    </row>
    <row r="232" spans="1:2" s="11" customFormat="1" ht="15" x14ac:dyDescent="0.25">
      <c r="A232" s="4">
        <v>240</v>
      </c>
      <c r="B232" s="1" t="s">
        <v>351</v>
      </c>
    </row>
    <row r="233" spans="1:2" s="11" customFormat="1" ht="15" x14ac:dyDescent="0.25">
      <c r="A233" s="4">
        <v>241</v>
      </c>
      <c r="B233" s="1" t="s">
        <v>352</v>
      </c>
    </row>
    <row r="234" spans="1:2" s="11" customFormat="1" ht="15" x14ac:dyDescent="0.25">
      <c r="A234" s="4">
        <v>242</v>
      </c>
      <c r="B234" s="1" t="s">
        <v>353</v>
      </c>
    </row>
    <row r="235" spans="1:2" s="11" customFormat="1" ht="15" x14ac:dyDescent="0.25">
      <c r="A235" s="4">
        <v>249</v>
      </c>
      <c r="B235" s="1" t="s">
        <v>354</v>
      </c>
    </row>
    <row r="236" spans="1:2" s="11" customFormat="1" ht="15" x14ac:dyDescent="0.25">
      <c r="A236" s="4">
        <v>250</v>
      </c>
      <c r="B236" s="1" t="s">
        <v>355</v>
      </c>
    </row>
    <row r="237" spans="1:2" s="11" customFormat="1" ht="15" x14ac:dyDescent="0.25">
      <c r="A237" s="4">
        <v>251</v>
      </c>
      <c r="B237" s="1" t="s">
        <v>356</v>
      </c>
    </row>
    <row r="238" spans="1:2" s="11" customFormat="1" ht="15" x14ac:dyDescent="0.25">
      <c r="A238" s="4">
        <v>252</v>
      </c>
      <c r="B238" s="1" t="s">
        <v>357</v>
      </c>
    </row>
    <row r="239" spans="1:2" s="11" customFormat="1" ht="15" x14ac:dyDescent="0.25">
      <c r="A239" s="4">
        <v>253</v>
      </c>
      <c r="B239" s="1" t="s">
        <v>358</v>
      </c>
    </row>
    <row r="240" spans="1:2" s="11" customFormat="1" ht="15" x14ac:dyDescent="0.25">
      <c r="A240" s="4">
        <v>254</v>
      </c>
      <c r="B240" s="1" t="s">
        <v>359</v>
      </c>
    </row>
    <row r="241" spans="1:2" s="11" customFormat="1" ht="15" x14ac:dyDescent="0.25">
      <c r="A241" s="4">
        <v>255</v>
      </c>
      <c r="B241" s="1" t="s">
        <v>360</v>
      </c>
    </row>
    <row r="242" spans="1:2" s="11" customFormat="1" ht="15" x14ac:dyDescent="0.25">
      <c r="A242" s="4">
        <v>257</v>
      </c>
      <c r="B242" s="1" t="s">
        <v>361</v>
      </c>
    </row>
    <row r="243" spans="1:2" s="11" customFormat="1" ht="15" x14ac:dyDescent="0.25">
      <c r="A243" s="4">
        <v>258</v>
      </c>
      <c r="B243" s="1" t="s">
        <v>362</v>
      </c>
    </row>
    <row r="244" spans="1:2" s="11" customFormat="1" ht="15" x14ac:dyDescent="0.25">
      <c r="A244" s="4">
        <v>259</v>
      </c>
      <c r="B244" s="1" t="s">
        <v>363</v>
      </c>
    </row>
    <row r="245" spans="1:2" s="11" customFormat="1" ht="15" x14ac:dyDescent="0.25">
      <c r="A245" s="4">
        <v>260</v>
      </c>
      <c r="B245" s="1" t="s">
        <v>364</v>
      </c>
    </row>
    <row r="246" spans="1:2" s="11" customFormat="1" ht="15" x14ac:dyDescent="0.25">
      <c r="A246" s="4">
        <v>265</v>
      </c>
      <c r="B246" s="1" t="s">
        <v>365</v>
      </c>
    </row>
    <row r="247" spans="1:2" s="11" customFormat="1" ht="15" x14ac:dyDescent="0.25">
      <c r="A247" s="4">
        <v>280</v>
      </c>
      <c r="B247" s="1" t="s">
        <v>366</v>
      </c>
    </row>
    <row r="248" spans="1:2" s="11" customFormat="1" ht="15" x14ac:dyDescent="0.25">
      <c r="A248" s="4">
        <v>281</v>
      </c>
      <c r="B248" s="1" t="s">
        <v>367</v>
      </c>
    </row>
    <row r="249" spans="1:2" s="11" customFormat="1" ht="15" x14ac:dyDescent="0.25">
      <c r="A249" s="4">
        <v>282</v>
      </c>
      <c r="B249" s="1" t="s">
        <v>368</v>
      </c>
    </row>
    <row r="250" spans="1:2" s="11" customFormat="1" ht="15" x14ac:dyDescent="0.25">
      <c r="A250" s="4">
        <v>290</v>
      </c>
      <c r="B250" s="1" t="s">
        <v>369</v>
      </c>
    </row>
    <row r="251" spans="1:2" s="11" customFormat="1" ht="15" x14ac:dyDescent="0.25">
      <c r="A251" s="4">
        <v>291</v>
      </c>
      <c r="B251" s="1" t="s">
        <v>370</v>
      </c>
    </row>
    <row r="252" spans="1:2" s="11" customFormat="1" ht="15" x14ac:dyDescent="0.25">
      <c r="A252" s="4">
        <v>292</v>
      </c>
      <c r="B252" s="1" t="s">
        <v>371</v>
      </c>
    </row>
    <row r="253" spans="1:2" s="11" customFormat="1" ht="15" x14ac:dyDescent="0.25">
      <c r="A253" s="4">
        <v>293</v>
      </c>
      <c r="B253" s="1" t="s">
        <v>372</v>
      </c>
    </row>
    <row r="254" spans="1:2" s="11" customFormat="1" ht="15" x14ac:dyDescent="0.25">
      <c r="A254" s="4">
        <v>294</v>
      </c>
      <c r="B254" s="1" t="s">
        <v>373</v>
      </c>
    </row>
    <row r="255" spans="1:2" s="11" customFormat="1" ht="15" x14ac:dyDescent="0.25">
      <c r="A255" s="4">
        <v>295</v>
      </c>
      <c r="B255" s="1" t="s">
        <v>374</v>
      </c>
    </row>
    <row r="256" spans="1:2" s="11" customFormat="1" ht="15" x14ac:dyDescent="0.25">
      <c r="A256" s="4">
        <v>297</v>
      </c>
      <c r="B256" s="1" t="s">
        <v>375</v>
      </c>
    </row>
    <row r="257" spans="1:2" s="11" customFormat="1" ht="15" x14ac:dyDescent="0.25">
      <c r="A257" s="4">
        <v>298</v>
      </c>
      <c r="B257" s="1" t="s">
        <v>376</v>
      </c>
    </row>
    <row r="258" spans="1:2" s="11" customFormat="1" ht="15" x14ac:dyDescent="0.25">
      <c r="A258" s="4">
        <v>300</v>
      </c>
      <c r="B258" s="1" t="s">
        <v>6</v>
      </c>
    </row>
    <row r="259" spans="1:2" s="11" customFormat="1" ht="15" x14ac:dyDescent="0.25">
      <c r="A259" s="4">
        <v>301</v>
      </c>
      <c r="B259" s="1" t="s">
        <v>377</v>
      </c>
    </row>
    <row r="260" spans="1:2" s="11" customFormat="1" ht="15" x14ac:dyDescent="0.25">
      <c r="A260" s="4">
        <v>310</v>
      </c>
      <c r="B260" s="1" t="s">
        <v>378</v>
      </c>
    </row>
    <row r="261" spans="1:2" s="11" customFormat="1" ht="15" x14ac:dyDescent="0.25">
      <c r="A261" s="4">
        <v>311</v>
      </c>
      <c r="B261" s="1" t="s">
        <v>379</v>
      </c>
    </row>
    <row r="262" spans="1:2" s="11" customFormat="1" ht="15" x14ac:dyDescent="0.25">
      <c r="A262" s="4">
        <v>320</v>
      </c>
      <c r="B262" s="1" t="s">
        <v>380</v>
      </c>
    </row>
    <row r="263" spans="1:2" s="11" customFormat="1" ht="15" x14ac:dyDescent="0.25">
      <c r="A263" s="4">
        <v>321</v>
      </c>
      <c r="B263" s="1" t="s">
        <v>381</v>
      </c>
    </row>
    <row r="264" spans="1:2" s="11" customFormat="1" ht="15" x14ac:dyDescent="0.25">
      <c r="A264" s="4">
        <v>322</v>
      </c>
      <c r="B264" s="1" t="s">
        <v>382</v>
      </c>
    </row>
    <row r="265" spans="1:2" s="11" customFormat="1" ht="15" x14ac:dyDescent="0.25">
      <c r="A265" s="4">
        <v>325</v>
      </c>
      <c r="B265" s="1" t="s">
        <v>383</v>
      </c>
    </row>
    <row r="266" spans="1:2" s="11" customFormat="1" ht="15" x14ac:dyDescent="0.25">
      <c r="A266" s="4">
        <v>326</v>
      </c>
      <c r="B266" s="1" t="s">
        <v>384</v>
      </c>
    </row>
    <row r="267" spans="1:2" s="11" customFormat="1" ht="15" x14ac:dyDescent="0.25">
      <c r="A267" s="4">
        <v>327</v>
      </c>
      <c r="B267" s="1" t="s">
        <v>385</v>
      </c>
    </row>
    <row r="268" spans="1:2" s="11" customFormat="1" ht="15" x14ac:dyDescent="0.25">
      <c r="A268" s="4">
        <v>328</v>
      </c>
      <c r="B268" s="1" t="s">
        <v>386</v>
      </c>
    </row>
    <row r="269" spans="1:2" s="11" customFormat="1" ht="15" x14ac:dyDescent="0.25">
      <c r="A269" s="4">
        <v>330</v>
      </c>
      <c r="B269" s="1" t="s">
        <v>387</v>
      </c>
    </row>
    <row r="270" spans="1:2" s="11" customFormat="1" ht="15" x14ac:dyDescent="0.25">
      <c r="A270" s="4">
        <v>331</v>
      </c>
      <c r="B270" s="1" t="s">
        <v>388</v>
      </c>
    </row>
    <row r="271" spans="1:2" s="11" customFormat="1" ht="15" x14ac:dyDescent="0.25">
      <c r="A271" s="4">
        <v>340</v>
      </c>
      <c r="B271" s="1" t="s">
        <v>389</v>
      </c>
    </row>
    <row r="272" spans="1:2" s="11" customFormat="1" ht="15" x14ac:dyDescent="0.25">
      <c r="A272" s="4">
        <v>341</v>
      </c>
      <c r="B272" s="1" t="s">
        <v>390</v>
      </c>
    </row>
    <row r="273" spans="1:2" s="11" customFormat="1" ht="15" x14ac:dyDescent="0.25">
      <c r="A273" s="4">
        <v>350</v>
      </c>
      <c r="B273" s="1" t="s">
        <v>391</v>
      </c>
    </row>
    <row r="274" spans="1:2" s="11" customFormat="1" ht="15" x14ac:dyDescent="0.25">
      <c r="A274" s="4">
        <v>351</v>
      </c>
      <c r="B274" s="1" t="s">
        <v>392</v>
      </c>
    </row>
    <row r="275" spans="1:2" s="11" customFormat="1" ht="15" x14ac:dyDescent="0.25">
      <c r="A275" s="4">
        <v>360</v>
      </c>
      <c r="B275" s="1" t="s">
        <v>393</v>
      </c>
    </row>
    <row r="276" spans="1:2" s="11" customFormat="1" ht="15" x14ac:dyDescent="0.25">
      <c r="A276" s="4">
        <v>361</v>
      </c>
      <c r="B276" s="1" t="s">
        <v>394</v>
      </c>
    </row>
    <row r="277" spans="1:2" s="11" customFormat="1" ht="15" x14ac:dyDescent="0.25">
      <c r="A277" s="4">
        <v>365</v>
      </c>
      <c r="B277" s="1" t="s">
        <v>395</v>
      </c>
    </row>
    <row r="278" spans="1:2" s="11" customFormat="1" ht="15" x14ac:dyDescent="0.25">
      <c r="A278" s="4">
        <v>366</v>
      </c>
      <c r="B278" s="1" t="s">
        <v>396</v>
      </c>
    </row>
    <row r="279" spans="1:2" s="11" customFormat="1" ht="15" x14ac:dyDescent="0.25">
      <c r="A279" s="4">
        <v>368</v>
      </c>
      <c r="B279" s="1" t="s">
        <v>397</v>
      </c>
    </row>
    <row r="280" spans="1:2" s="11" customFormat="1" ht="15" x14ac:dyDescent="0.25">
      <c r="A280" s="4">
        <v>369</v>
      </c>
      <c r="B280" s="1" t="s">
        <v>398</v>
      </c>
    </row>
    <row r="281" spans="1:2" s="11" customFormat="1" ht="15" x14ac:dyDescent="0.25">
      <c r="A281" s="4">
        <v>390</v>
      </c>
      <c r="B281" s="1" t="s">
        <v>399</v>
      </c>
    </row>
    <row r="282" spans="1:2" s="11" customFormat="1" ht="15" x14ac:dyDescent="0.25">
      <c r="A282" s="4">
        <v>391</v>
      </c>
      <c r="B282" s="1" t="s">
        <v>400</v>
      </c>
    </row>
    <row r="283" spans="1:2" s="11" customFormat="1" ht="15" x14ac:dyDescent="0.25">
      <c r="A283" s="4">
        <v>392</v>
      </c>
      <c r="B283" s="1" t="s">
        <v>401</v>
      </c>
    </row>
    <row r="284" spans="1:2" s="11" customFormat="1" ht="15" x14ac:dyDescent="0.25">
      <c r="A284" s="4">
        <v>393</v>
      </c>
      <c r="B284" s="1" t="s">
        <v>402</v>
      </c>
    </row>
    <row r="285" spans="1:2" s="11" customFormat="1" ht="15" x14ac:dyDescent="0.25">
      <c r="A285" s="4">
        <v>394</v>
      </c>
      <c r="B285" s="1" t="s">
        <v>403</v>
      </c>
    </row>
    <row r="286" spans="1:2" s="11" customFormat="1" ht="15" x14ac:dyDescent="0.25">
      <c r="A286" s="4">
        <v>395</v>
      </c>
      <c r="B286" s="1" t="s">
        <v>404</v>
      </c>
    </row>
    <row r="287" spans="1:2" s="11" customFormat="1" ht="15" x14ac:dyDescent="0.25">
      <c r="A287" s="4">
        <v>396</v>
      </c>
      <c r="B287" s="1" t="s">
        <v>405</v>
      </c>
    </row>
    <row r="288" spans="1:2" s="11" customFormat="1" ht="15" x14ac:dyDescent="0.25">
      <c r="A288" s="4">
        <v>400</v>
      </c>
      <c r="B288" s="1" t="s">
        <v>7</v>
      </c>
    </row>
    <row r="289" spans="1:2" s="11" customFormat="1" ht="15" x14ac:dyDescent="0.25">
      <c r="A289" s="4">
        <v>401</v>
      </c>
      <c r="B289" s="1" t="s">
        <v>406</v>
      </c>
    </row>
    <row r="290" spans="1:2" s="11" customFormat="1" ht="15" x14ac:dyDescent="0.25">
      <c r="A290" s="4">
        <v>403</v>
      </c>
      <c r="B290" s="1" t="s">
        <v>407</v>
      </c>
    </row>
    <row r="291" spans="1:2" s="11" customFormat="1" ht="15" x14ac:dyDescent="0.25">
      <c r="A291" s="4">
        <v>404</v>
      </c>
      <c r="B291" s="1" t="s">
        <v>408</v>
      </c>
    </row>
    <row r="292" spans="1:2" s="11" customFormat="1" ht="15" x14ac:dyDescent="0.25">
      <c r="A292" s="4">
        <v>405</v>
      </c>
      <c r="B292" s="1" t="s">
        <v>409</v>
      </c>
    </row>
    <row r="293" spans="1:2" s="11" customFormat="1" ht="15" x14ac:dyDescent="0.25">
      <c r="A293" s="4">
        <v>406</v>
      </c>
      <c r="B293" s="1" t="s">
        <v>410</v>
      </c>
    </row>
    <row r="294" spans="1:2" s="11" customFormat="1" ht="15" x14ac:dyDescent="0.25">
      <c r="A294" s="4">
        <v>407</v>
      </c>
      <c r="B294" s="1" t="s">
        <v>411</v>
      </c>
    </row>
    <row r="295" spans="1:2" s="11" customFormat="1" ht="15" x14ac:dyDescent="0.25">
      <c r="A295" s="4">
        <v>410</v>
      </c>
      <c r="B295" s="1" t="s">
        <v>412</v>
      </c>
    </row>
    <row r="296" spans="1:2" s="11" customFormat="1" ht="15" x14ac:dyDescent="0.25">
      <c r="A296" s="4">
        <v>411</v>
      </c>
      <c r="B296" s="1" t="s">
        <v>413</v>
      </c>
    </row>
    <row r="297" spans="1:2" s="11" customFormat="1" ht="15" x14ac:dyDescent="0.25">
      <c r="A297" s="4">
        <v>419</v>
      </c>
      <c r="B297" s="1" t="s">
        <v>414</v>
      </c>
    </row>
    <row r="298" spans="1:2" s="11" customFormat="1" ht="15" x14ac:dyDescent="0.25">
      <c r="A298" s="4">
        <v>430</v>
      </c>
      <c r="B298" s="1" t="s">
        <v>8</v>
      </c>
    </row>
    <row r="299" spans="1:2" s="11" customFormat="1" ht="15" x14ac:dyDescent="0.25">
      <c r="A299" s="4">
        <v>431</v>
      </c>
      <c r="B299" s="1" t="s">
        <v>415</v>
      </c>
    </row>
    <row r="300" spans="1:2" s="11" customFormat="1" ht="15" x14ac:dyDescent="0.25">
      <c r="A300" s="4">
        <v>432</v>
      </c>
      <c r="B300" s="1" t="s">
        <v>416</v>
      </c>
    </row>
    <row r="301" spans="1:2" s="11" customFormat="1" ht="15" x14ac:dyDescent="0.25">
      <c r="A301" s="4">
        <v>433</v>
      </c>
      <c r="B301" s="1" t="s">
        <v>417</v>
      </c>
    </row>
    <row r="302" spans="1:2" s="11" customFormat="1" ht="15" x14ac:dyDescent="0.25">
      <c r="A302" s="4">
        <v>434</v>
      </c>
      <c r="B302" s="1" t="s">
        <v>418</v>
      </c>
    </row>
    <row r="303" spans="1:2" s="11" customFormat="1" ht="15" x14ac:dyDescent="0.25">
      <c r="A303" s="4">
        <v>435</v>
      </c>
      <c r="B303" s="1" t="s">
        <v>419</v>
      </c>
    </row>
    <row r="304" spans="1:2" s="11" customFormat="1" ht="15" x14ac:dyDescent="0.25">
      <c r="A304" s="4">
        <v>436</v>
      </c>
      <c r="B304" s="1" t="s">
        <v>9</v>
      </c>
    </row>
    <row r="305" spans="1:2" s="11" customFormat="1" ht="15" x14ac:dyDescent="0.25">
      <c r="A305" s="4">
        <v>437</v>
      </c>
      <c r="B305" s="1" t="s">
        <v>420</v>
      </c>
    </row>
    <row r="306" spans="1:2" s="11" customFormat="1" ht="15" x14ac:dyDescent="0.25">
      <c r="A306" s="4">
        <v>438</v>
      </c>
      <c r="B306" s="1" t="s">
        <v>10</v>
      </c>
    </row>
    <row r="307" spans="1:2" s="11" customFormat="1" ht="15" x14ac:dyDescent="0.25">
      <c r="A307" s="4">
        <v>440</v>
      </c>
      <c r="B307" s="1" t="s">
        <v>421</v>
      </c>
    </row>
    <row r="308" spans="1:2" s="11" customFormat="1" ht="15" x14ac:dyDescent="0.25">
      <c r="A308" s="4">
        <v>441</v>
      </c>
      <c r="B308" s="1" t="s">
        <v>422</v>
      </c>
    </row>
    <row r="309" spans="1:2" s="11" customFormat="1" ht="15" x14ac:dyDescent="0.25">
      <c r="A309" s="4">
        <v>446</v>
      </c>
      <c r="B309" s="1" t="s">
        <v>423</v>
      </c>
    </row>
    <row r="310" spans="1:2" s="11" customFormat="1" ht="15" x14ac:dyDescent="0.25">
      <c r="A310" s="4">
        <v>449</v>
      </c>
      <c r="B310" s="1" t="s">
        <v>424</v>
      </c>
    </row>
    <row r="311" spans="1:2" s="11" customFormat="1" ht="15" x14ac:dyDescent="0.25">
      <c r="A311" s="4">
        <v>460</v>
      </c>
      <c r="B311" s="1" t="s">
        <v>425</v>
      </c>
    </row>
    <row r="312" spans="1:2" s="11" customFormat="1" ht="15" x14ac:dyDescent="0.25">
      <c r="A312" s="4">
        <v>465</v>
      </c>
      <c r="B312" s="1" t="s">
        <v>426</v>
      </c>
    </row>
    <row r="313" spans="1:2" s="11" customFormat="1" ht="15" x14ac:dyDescent="0.25">
      <c r="A313" s="4">
        <v>466</v>
      </c>
      <c r="B313" s="1" t="s">
        <v>427</v>
      </c>
    </row>
    <row r="314" spans="1:2" s="11" customFormat="1" ht="15" x14ac:dyDescent="0.25">
      <c r="A314" s="4">
        <v>470</v>
      </c>
      <c r="B314" s="1" t="s">
        <v>428</v>
      </c>
    </row>
    <row r="315" spans="1:2" s="11" customFormat="1" ht="15" x14ac:dyDescent="0.25">
      <c r="A315" s="4">
        <v>471</v>
      </c>
      <c r="B315" s="1" t="s">
        <v>429</v>
      </c>
    </row>
    <row r="316" spans="1:2" s="11" customFormat="1" ht="15" x14ac:dyDescent="0.25">
      <c r="A316" s="1">
        <v>472</v>
      </c>
      <c r="B316" s="1" t="s">
        <v>1135</v>
      </c>
    </row>
    <row r="317" spans="1:2" s="11" customFormat="1" ht="15" x14ac:dyDescent="0.25">
      <c r="A317" s="1">
        <v>477</v>
      </c>
      <c r="B317" s="1" t="s">
        <v>1125</v>
      </c>
    </row>
    <row r="318" spans="1:2" s="11" customFormat="1" ht="15" x14ac:dyDescent="0.25">
      <c r="A318" s="4">
        <v>473</v>
      </c>
      <c r="B318" s="1" t="s">
        <v>430</v>
      </c>
    </row>
    <row r="319" spans="1:2" s="11" customFormat="1" ht="15" x14ac:dyDescent="0.25">
      <c r="A319" s="4">
        <v>474</v>
      </c>
      <c r="B319" s="1" t="s">
        <v>431</v>
      </c>
    </row>
    <row r="320" spans="1:2" s="11" customFormat="1" ht="15" x14ac:dyDescent="0.25">
      <c r="A320" s="4">
        <v>475</v>
      </c>
      <c r="B320" s="1" t="s">
        <v>432</v>
      </c>
    </row>
    <row r="321" spans="1:2" s="11" customFormat="1" ht="15" x14ac:dyDescent="0.25">
      <c r="A321" s="4">
        <v>476</v>
      </c>
      <c r="B321" s="1" t="s">
        <v>433</v>
      </c>
    </row>
    <row r="322" spans="1:2" s="11" customFormat="1" ht="15" x14ac:dyDescent="0.25">
      <c r="A322" s="4">
        <v>479</v>
      </c>
      <c r="B322" s="1" t="s">
        <v>434</v>
      </c>
    </row>
    <row r="323" spans="1:2" s="11" customFormat="1" ht="15" x14ac:dyDescent="0.25">
      <c r="A323" s="4">
        <v>480</v>
      </c>
      <c r="B323" s="1" t="s">
        <v>435</v>
      </c>
    </row>
    <row r="324" spans="1:2" s="11" customFormat="1" ht="15" x14ac:dyDescent="0.25">
      <c r="A324" s="4">
        <v>485</v>
      </c>
      <c r="B324" s="1" t="s">
        <v>436</v>
      </c>
    </row>
    <row r="325" spans="1:2" s="11" customFormat="1" ht="15" x14ac:dyDescent="0.25">
      <c r="A325" s="4">
        <v>490</v>
      </c>
      <c r="B325" s="1" t="s">
        <v>1136</v>
      </c>
    </row>
    <row r="326" spans="1:2" s="11" customFormat="1" ht="15" x14ac:dyDescent="0.25">
      <c r="A326" s="4">
        <v>493</v>
      </c>
      <c r="B326" s="1" t="s">
        <v>437</v>
      </c>
    </row>
    <row r="327" spans="1:2" s="11" customFormat="1" ht="15" x14ac:dyDescent="0.25">
      <c r="A327" s="4">
        <v>499</v>
      </c>
      <c r="B327" s="1" t="s">
        <v>438</v>
      </c>
    </row>
    <row r="328" spans="1:2" s="11" customFormat="1" ht="15" x14ac:dyDescent="0.25">
      <c r="A328" s="4">
        <v>500</v>
      </c>
      <c r="B328" s="1" t="s">
        <v>439</v>
      </c>
    </row>
    <row r="329" spans="1:2" s="11" customFormat="1" ht="15" x14ac:dyDescent="0.25">
      <c r="A329" s="4">
        <v>501</v>
      </c>
      <c r="B329" s="1" t="s">
        <v>440</v>
      </c>
    </row>
    <row r="330" spans="1:2" s="11" customFormat="1" ht="15" x14ac:dyDescent="0.25">
      <c r="A330" s="4">
        <v>502</v>
      </c>
      <c r="B330" s="1" t="s">
        <v>441</v>
      </c>
    </row>
    <row r="331" spans="1:2" s="11" customFormat="1" ht="15" x14ac:dyDescent="0.25">
      <c r="A331" s="4">
        <v>505</v>
      </c>
      <c r="B331" s="1" t="s">
        <v>442</v>
      </c>
    </row>
    <row r="332" spans="1:2" s="11" customFormat="1" ht="15" x14ac:dyDescent="0.25">
      <c r="A332" s="4">
        <v>506</v>
      </c>
      <c r="B332" s="1" t="s">
        <v>443</v>
      </c>
    </row>
    <row r="333" spans="1:2" s="11" customFormat="1" ht="15" x14ac:dyDescent="0.25">
      <c r="A333" s="4">
        <v>507</v>
      </c>
      <c r="B333" s="1" t="s">
        <v>444</v>
      </c>
    </row>
    <row r="334" spans="1:2" s="11" customFormat="1" ht="15" x14ac:dyDescent="0.25">
      <c r="A334" s="4">
        <v>509</v>
      </c>
      <c r="B334" s="1" t="s">
        <v>445</v>
      </c>
    </row>
    <row r="335" spans="1:2" s="11" customFormat="1" ht="15" x14ac:dyDescent="0.25">
      <c r="A335" s="4">
        <v>510</v>
      </c>
      <c r="B335" s="1" t="s">
        <v>446</v>
      </c>
    </row>
    <row r="336" spans="1:2" s="11" customFormat="1" ht="15" x14ac:dyDescent="0.25">
      <c r="A336" s="4">
        <v>511</v>
      </c>
      <c r="B336" s="1" t="s">
        <v>447</v>
      </c>
    </row>
    <row r="337" spans="1:2" s="11" customFormat="1" ht="15" x14ac:dyDescent="0.25">
      <c r="A337" s="4">
        <v>512</v>
      </c>
      <c r="B337" s="1" t="s">
        <v>448</v>
      </c>
    </row>
    <row r="338" spans="1:2" s="11" customFormat="1" ht="15" x14ac:dyDescent="0.25">
      <c r="A338" s="4">
        <v>513</v>
      </c>
      <c r="B338" s="1" t="s">
        <v>449</v>
      </c>
    </row>
    <row r="339" spans="1:2" s="11" customFormat="1" ht="15" x14ac:dyDescent="0.25">
      <c r="A339" s="4">
        <v>514</v>
      </c>
      <c r="B339" s="1" t="s">
        <v>450</v>
      </c>
    </row>
    <row r="340" spans="1:2" s="11" customFormat="1" ht="15" x14ac:dyDescent="0.25">
      <c r="A340" s="4">
        <v>520</v>
      </c>
      <c r="B340" s="1" t="s">
        <v>451</v>
      </c>
    </row>
    <row r="341" spans="1:2" s="11" customFormat="1" ht="15" x14ac:dyDescent="0.25">
      <c r="A341" s="4">
        <v>521</v>
      </c>
      <c r="B341" s="1" t="s">
        <v>452</v>
      </c>
    </row>
    <row r="342" spans="1:2" s="11" customFormat="1" ht="15" x14ac:dyDescent="0.25">
      <c r="A342" s="4">
        <v>522</v>
      </c>
      <c r="B342" s="1" t="s">
        <v>453</v>
      </c>
    </row>
    <row r="343" spans="1:2" s="11" customFormat="1" ht="15" x14ac:dyDescent="0.25">
      <c r="A343" s="4">
        <v>523</v>
      </c>
      <c r="B343" s="1" t="s">
        <v>454</v>
      </c>
    </row>
    <row r="344" spans="1:2" s="11" customFormat="1" ht="15" x14ac:dyDescent="0.25">
      <c r="A344" s="4">
        <v>524</v>
      </c>
      <c r="B344" s="1" t="s">
        <v>455</v>
      </c>
    </row>
    <row r="345" spans="1:2" s="11" customFormat="1" ht="15" x14ac:dyDescent="0.25">
      <c r="A345" s="4">
        <v>525</v>
      </c>
      <c r="B345" s="1" t="s">
        <v>456</v>
      </c>
    </row>
    <row r="346" spans="1:2" s="11" customFormat="1" ht="15" x14ac:dyDescent="0.25">
      <c r="A346" s="4">
        <v>526</v>
      </c>
      <c r="B346" s="1" t="s">
        <v>457</v>
      </c>
    </row>
    <row r="347" spans="1:2" s="11" customFormat="1" ht="15" x14ac:dyDescent="0.25">
      <c r="A347" s="4">
        <v>527</v>
      </c>
      <c r="B347" s="1" t="s">
        <v>458</v>
      </c>
    </row>
    <row r="348" spans="1:2" s="11" customFormat="1" ht="15" x14ac:dyDescent="0.25">
      <c r="A348" s="4">
        <v>528</v>
      </c>
      <c r="B348" s="1" t="s">
        <v>459</v>
      </c>
    </row>
    <row r="349" spans="1:2" s="11" customFormat="1" ht="15" x14ac:dyDescent="0.25">
      <c r="A349" s="4">
        <v>529</v>
      </c>
      <c r="B349" s="1" t="s">
        <v>460</v>
      </c>
    </row>
    <row r="350" spans="1:2" s="11" customFormat="1" ht="15" x14ac:dyDescent="0.25">
      <c r="A350" s="4">
        <v>530</v>
      </c>
      <c r="B350" s="1" t="s">
        <v>461</v>
      </c>
    </row>
    <row r="351" spans="1:2" s="11" customFormat="1" ht="15" x14ac:dyDescent="0.25">
      <c r="A351" s="4">
        <v>531</v>
      </c>
      <c r="B351" s="1" t="s">
        <v>462</v>
      </c>
    </row>
    <row r="352" spans="1:2" s="11" customFormat="1" ht="15" x14ac:dyDescent="0.25">
      <c r="A352" s="4">
        <v>532</v>
      </c>
      <c r="B352" s="1" t="s">
        <v>463</v>
      </c>
    </row>
    <row r="353" spans="1:2" s="11" customFormat="1" ht="15" x14ac:dyDescent="0.25">
      <c r="A353" s="4">
        <v>533</v>
      </c>
      <c r="B353" s="1" t="s">
        <v>464</v>
      </c>
    </row>
    <row r="354" spans="1:2" s="11" customFormat="1" ht="15" x14ac:dyDescent="0.25">
      <c r="A354" s="4">
        <v>534</v>
      </c>
      <c r="B354" s="1" t="s">
        <v>465</v>
      </c>
    </row>
    <row r="355" spans="1:2" s="11" customFormat="1" ht="15" x14ac:dyDescent="0.25">
      <c r="A355" s="4">
        <v>535</v>
      </c>
      <c r="B355" s="1" t="s">
        <v>466</v>
      </c>
    </row>
    <row r="356" spans="1:2" s="11" customFormat="1" ht="15" x14ac:dyDescent="0.25">
      <c r="A356" s="4">
        <v>539</v>
      </c>
      <c r="B356" s="1" t="s">
        <v>467</v>
      </c>
    </row>
    <row r="357" spans="1:2" s="11" customFormat="1" ht="15" x14ac:dyDescent="0.25">
      <c r="A357" s="4">
        <v>540</v>
      </c>
      <c r="B357" s="1" t="s">
        <v>468</v>
      </c>
    </row>
    <row r="358" spans="1:2" s="11" customFormat="1" ht="15" x14ac:dyDescent="0.25">
      <c r="A358" s="4">
        <v>541</v>
      </c>
      <c r="B358" s="1" t="s">
        <v>469</v>
      </c>
    </row>
    <row r="359" spans="1:2" s="11" customFormat="1" ht="15" x14ac:dyDescent="0.25">
      <c r="A359" s="4">
        <v>542</v>
      </c>
      <c r="B359" s="1" t="s">
        <v>470</v>
      </c>
    </row>
    <row r="360" spans="1:2" s="11" customFormat="1" ht="15" x14ac:dyDescent="0.25">
      <c r="A360" s="4">
        <v>543</v>
      </c>
      <c r="B360" s="1" t="s">
        <v>471</v>
      </c>
    </row>
    <row r="361" spans="1:2" s="11" customFormat="1" ht="15" x14ac:dyDescent="0.25">
      <c r="A361" s="4">
        <v>544</v>
      </c>
      <c r="B361" s="1" t="s">
        <v>472</v>
      </c>
    </row>
    <row r="362" spans="1:2" s="11" customFormat="1" ht="15" x14ac:dyDescent="0.25">
      <c r="A362" s="4">
        <v>545</v>
      </c>
      <c r="B362" s="1" t="s">
        <v>473</v>
      </c>
    </row>
    <row r="363" spans="1:2" s="11" customFormat="1" ht="15" x14ac:dyDescent="0.25">
      <c r="A363" s="4">
        <v>546</v>
      </c>
      <c r="B363" s="1" t="s">
        <v>474</v>
      </c>
    </row>
    <row r="364" spans="1:2" s="11" customFormat="1" ht="15" x14ac:dyDescent="0.25">
      <c r="A364" s="4">
        <v>547</v>
      </c>
      <c r="B364" s="1" t="s">
        <v>475</v>
      </c>
    </row>
    <row r="365" spans="1:2" s="11" customFormat="1" ht="15" x14ac:dyDescent="0.25">
      <c r="A365" s="4">
        <v>548</v>
      </c>
      <c r="B365" s="1" t="s">
        <v>476</v>
      </c>
    </row>
    <row r="366" spans="1:2" s="11" customFormat="1" ht="15" x14ac:dyDescent="0.25">
      <c r="A366" s="4">
        <v>549</v>
      </c>
      <c r="B366" s="1" t="s">
        <v>477</v>
      </c>
    </row>
    <row r="367" spans="1:2" s="11" customFormat="1" ht="15" x14ac:dyDescent="0.25">
      <c r="A367" s="4">
        <v>550</v>
      </c>
      <c r="B367" s="1" t="s">
        <v>478</v>
      </c>
    </row>
    <row r="368" spans="1:2" s="11" customFormat="1" ht="15" x14ac:dyDescent="0.25">
      <c r="A368" s="4">
        <v>551</v>
      </c>
      <c r="B368" s="1" t="s">
        <v>479</v>
      </c>
    </row>
    <row r="369" spans="1:2" s="11" customFormat="1" ht="15" x14ac:dyDescent="0.25">
      <c r="A369" s="4">
        <v>552</v>
      </c>
      <c r="B369" s="1" t="s">
        <v>480</v>
      </c>
    </row>
    <row r="370" spans="1:2" s="11" customFormat="1" ht="15" x14ac:dyDescent="0.25">
      <c r="A370" s="4">
        <v>553</v>
      </c>
      <c r="B370" s="1" t="s">
        <v>481</v>
      </c>
    </row>
    <row r="371" spans="1:2" s="11" customFormat="1" ht="15" x14ac:dyDescent="0.25">
      <c r="A371" s="4">
        <v>554</v>
      </c>
      <c r="B371" s="1" t="s">
        <v>482</v>
      </c>
    </row>
    <row r="372" spans="1:2" s="11" customFormat="1" ht="15" x14ac:dyDescent="0.25">
      <c r="A372" s="4">
        <v>555</v>
      </c>
      <c r="B372" s="1" t="s">
        <v>483</v>
      </c>
    </row>
    <row r="373" spans="1:2" s="11" customFormat="1" ht="15" x14ac:dyDescent="0.25">
      <c r="A373" s="4">
        <v>556</v>
      </c>
      <c r="B373" s="1" t="s">
        <v>484</v>
      </c>
    </row>
    <row r="374" spans="1:2" s="11" customFormat="1" ht="15" x14ac:dyDescent="0.25">
      <c r="A374" s="4">
        <v>557</v>
      </c>
      <c r="B374" s="1" t="s">
        <v>485</v>
      </c>
    </row>
    <row r="375" spans="1:2" s="11" customFormat="1" ht="15" x14ac:dyDescent="0.25">
      <c r="A375" s="4">
        <v>558</v>
      </c>
      <c r="B375" s="1" t="s">
        <v>486</v>
      </c>
    </row>
    <row r="376" spans="1:2" s="11" customFormat="1" ht="15" x14ac:dyDescent="0.25">
      <c r="A376" s="4">
        <v>559</v>
      </c>
      <c r="B376" s="1" t="s">
        <v>487</v>
      </c>
    </row>
    <row r="377" spans="1:2" s="11" customFormat="1" ht="15" x14ac:dyDescent="0.25">
      <c r="A377" s="4">
        <v>560</v>
      </c>
      <c r="B377" s="1" t="s">
        <v>488</v>
      </c>
    </row>
    <row r="378" spans="1:2" s="11" customFormat="1" ht="15" x14ac:dyDescent="0.25">
      <c r="A378" s="4">
        <v>561</v>
      </c>
      <c r="B378" s="1" t="s">
        <v>489</v>
      </c>
    </row>
    <row r="379" spans="1:2" s="11" customFormat="1" ht="15" x14ac:dyDescent="0.25">
      <c r="A379" s="4">
        <v>565</v>
      </c>
      <c r="B379" s="1" t="s">
        <v>490</v>
      </c>
    </row>
    <row r="380" spans="1:2" s="11" customFormat="1" ht="15" x14ac:dyDescent="0.25">
      <c r="A380" s="4">
        <v>566</v>
      </c>
      <c r="B380" s="1" t="s">
        <v>491</v>
      </c>
    </row>
    <row r="381" spans="1:2" s="11" customFormat="1" ht="15" x14ac:dyDescent="0.25">
      <c r="A381" s="4">
        <v>567</v>
      </c>
      <c r="B381" s="1" t="s">
        <v>492</v>
      </c>
    </row>
    <row r="382" spans="1:2" s="11" customFormat="1" ht="15" x14ac:dyDescent="0.25">
      <c r="A382" s="4">
        <v>568</v>
      </c>
      <c r="B382" s="1" t="s">
        <v>493</v>
      </c>
    </row>
    <row r="383" spans="1:2" s="11" customFormat="1" ht="15" x14ac:dyDescent="0.25">
      <c r="A383" s="4">
        <v>569</v>
      </c>
      <c r="B383" s="1" t="s">
        <v>494</v>
      </c>
    </row>
    <row r="384" spans="1:2" s="11" customFormat="1" ht="15" x14ac:dyDescent="0.25">
      <c r="A384" s="4">
        <v>570</v>
      </c>
      <c r="B384" s="1" t="s">
        <v>495</v>
      </c>
    </row>
    <row r="385" spans="1:2" s="11" customFormat="1" ht="15" x14ac:dyDescent="0.25">
      <c r="A385" s="4">
        <v>571</v>
      </c>
      <c r="B385" s="1" t="s">
        <v>496</v>
      </c>
    </row>
    <row r="386" spans="1:2" s="11" customFormat="1" ht="15" x14ac:dyDescent="0.25">
      <c r="A386" s="4">
        <v>572</v>
      </c>
      <c r="B386" s="1" t="s">
        <v>14</v>
      </c>
    </row>
    <row r="387" spans="1:2" s="11" customFormat="1" ht="15" x14ac:dyDescent="0.25">
      <c r="A387" s="4">
        <v>573</v>
      </c>
      <c r="B387" s="1" t="s">
        <v>497</v>
      </c>
    </row>
    <row r="388" spans="1:2" s="11" customFormat="1" ht="15" x14ac:dyDescent="0.25">
      <c r="A388" s="4">
        <v>574</v>
      </c>
      <c r="B388" s="1" t="s">
        <v>498</v>
      </c>
    </row>
    <row r="389" spans="1:2" s="11" customFormat="1" ht="15" x14ac:dyDescent="0.25">
      <c r="A389" s="4">
        <v>575</v>
      </c>
      <c r="B389" s="1" t="s">
        <v>499</v>
      </c>
    </row>
    <row r="390" spans="1:2" s="11" customFormat="1" ht="15" x14ac:dyDescent="0.25">
      <c r="A390" s="4">
        <v>576</v>
      </c>
      <c r="B390" s="1" t="s">
        <v>500</v>
      </c>
    </row>
    <row r="391" spans="1:2" s="11" customFormat="1" ht="15" x14ac:dyDescent="0.25">
      <c r="A391" s="4">
        <v>580</v>
      </c>
      <c r="B391" s="1" t="s">
        <v>501</v>
      </c>
    </row>
    <row r="392" spans="1:2" s="11" customFormat="1" ht="15" x14ac:dyDescent="0.25">
      <c r="A392" s="4">
        <v>581</v>
      </c>
      <c r="B392" s="1" t="s">
        <v>502</v>
      </c>
    </row>
    <row r="393" spans="1:2" s="11" customFormat="1" ht="15" x14ac:dyDescent="0.25">
      <c r="A393" s="4">
        <v>582</v>
      </c>
      <c r="B393" s="1" t="s">
        <v>503</v>
      </c>
    </row>
    <row r="394" spans="1:2" s="11" customFormat="1" ht="15" x14ac:dyDescent="0.25">
      <c r="A394" s="4">
        <v>583</v>
      </c>
      <c r="B394" s="1" t="s">
        <v>504</v>
      </c>
    </row>
    <row r="395" spans="1:2" s="11" customFormat="1" ht="15" x14ac:dyDescent="0.25">
      <c r="A395" s="4">
        <v>584</v>
      </c>
      <c r="B395" s="1" t="s">
        <v>505</v>
      </c>
    </row>
    <row r="396" spans="1:2" s="11" customFormat="1" ht="15" x14ac:dyDescent="0.25">
      <c r="A396" s="4">
        <v>585</v>
      </c>
      <c r="B396" s="1" t="s">
        <v>506</v>
      </c>
    </row>
    <row r="397" spans="1:2" s="11" customFormat="1" ht="15" x14ac:dyDescent="0.25">
      <c r="A397" s="4">
        <v>586</v>
      </c>
      <c r="B397" s="1" t="s">
        <v>507</v>
      </c>
    </row>
    <row r="398" spans="1:2" s="11" customFormat="1" ht="15" x14ac:dyDescent="0.25">
      <c r="A398" s="4">
        <v>587</v>
      </c>
      <c r="B398" s="1" t="s">
        <v>508</v>
      </c>
    </row>
    <row r="399" spans="1:2" s="11" customFormat="1" ht="15" x14ac:dyDescent="0.25">
      <c r="A399" s="4">
        <v>588</v>
      </c>
      <c r="B399" s="1" t="s">
        <v>509</v>
      </c>
    </row>
    <row r="400" spans="1:2" s="11" customFormat="1" ht="15" x14ac:dyDescent="0.25">
      <c r="A400" s="4">
        <v>589</v>
      </c>
      <c r="B400" s="1" t="s">
        <v>510</v>
      </c>
    </row>
    <row r="401" spans="1:2" s="11" customFormat="1" ht="15" x14ac:dyDescent="0.25">
      <c r="A401" s="4">
        <v>593</v>
      </c>
      <c r="B401" s="1" t="s">
        <v>511</v>
      </c>
    </row>
    <row r="402" spans="1:2" s="11" customFormat="1" ht="15" x14ac:dyDescent="0.25">
      <c r="A402" s="4">
        <v>594</v>
      </c>
      <c r="B402" s="1" t="s">
        <v>512</v>
      </c>
    </row>
    <row r="403" spans="1:2" s="11" customFormat="1" ht="15" x14ac:dyDescent="0.25">
      <c r="A403" s="4">
        <v>595</v>
      </c>
      <c r="B403" s="1" t="s">
        <v>513</v>
      </c>
    </row>
    <row r="404" spans="1:2" s="11" customFormat="1" ht="15" x14ac:dyDescent="0.25">
      <c r="A404" s="4">
        <v>597</v>
      </c>
      <c r="B404" s="1" t="s">
        <v>514</v>
      </c>
    </row>
    <row r="405" spans="1:2" s="11" customFormat="1" ht="15" x14ac:dyDescent="0.25">
      <c r="A405" s="4">
        <v>598</v>
      </c>
      <c r="B405" s="1" t="s">
        <v>515</v>
      </c>
    </row>
    <row r="406" spans="1:2" s="11" customFormat="1" ht="15" x14ac:dyDescent="0.25">
      <c r="A406" s="4">
        <v>599</v>
      </c>
      <c r="B406" s="1" t="s">
        <v>516</v>
      </c>
    </row>
    <row r="407" spans="1:2" s="11" customFormat="1" ht="15" x14ac:dyDescent="0.25">
      <c r="A407" s="4">
        <v>600</v>
      </c>
      <c r="B407" s="1" t="s">
        <v>15</v>
      </c>
    </row>
    <row r="408" spans="1:2" s="11" customFormat="1" ht="15" x14ac:dyDescent="0.25">
      <c r="A408" s="4">
        <v>601</v>
      </c>
      <c r="B408" s="1" t="s">
        <v>517</v>
      </c>
    </row>
    <row r="409" spans="1:2" s="11" customFormat="1" ht="15" x14ac:dyDescent="0.25">
      <c r="A409" s="4">
        <v>602</v>
      </c>
      <c r="B409" s="1" t="s">
        <v>518</v>
      </c>
    </row>
    <row r="410" spans="1:2" s="11" customFormat="1" ht="15" x14ac:dyDescent="0.25">
      <c r="A410" s="4">
        <v>606</v>
      </c>
      <c r="B410" s="1" t="s">
        <v>519</v>
      </c>
    </row>
    <row r="411" spans="1:2" s="11" customFormat="1" ht="15" x14ac:dyDescent="0.25">
      <c r="A411" s="4">
        <v>607</v>
      </c>
      <c r="B411" s="1" t="s">
        <v>520</v>
      </c>
    </row>
    <row r="412" spans="1:2" s="11" customFormat="1" ht="15" x14ac:dyDescent="0.25">
      <c r="A412" s="4">
        <v>608</v>
      </c>
      <c r="B412" s="1" t="s">
        <v>17</v>
      </c>
    </row>
    <row r="413" spans="1:2" s="11" customFormat="1" ht="15" x14ac:dyDescent="0.25">
      <c r="A413" s="4">
        <v>609</v>
      </c>
      <c r="B413" s="1" t="s">
        <v>18</v>
      </c>
    </row>
    <row r="414" spans="1:2" s="11" customFormat="1" ht="15" x14ac:dyDescent="0.25">
      <c r="A414" s="4">
        <v>610</v>
      </c>
      <c r="B414" s="1" t="s">
        <v>521</v>
      </c>
    </row>
    <row r="415" spans="1:2" s="11" customFormat="1" ht="15" x14ac:dyDescent="0.25">
      <c r="A415" s="4">
        <v>611</v>
      </c>
      <c r="B415" s="1" t="s">
        <v>522</v>
      </c>
    </row>
    <row r="416" spans="1:2" s="11" customFormat="1" ht="15" x14ac:dyDescent="0.25">
      <c r="A416" s="4">
        <v>612</v>
      </c>
      <c r="B416" s="1" t="s">
        <v>523</v>
      </c>
    </row>
    <row r="417" spans="1:2" s="11" customFormat="1" ht="15" x14ac:dyDescent="0.25">
      <c r="A417" s="4">
        <v>620</v>
      </c>
      <c r="B417" s="1" t="s">
        <v>524</v>
      </c>
    </row>
    <row r="418" spans="1:2" s="11" customFormat="1" ht="15" x14ac:dyDescent="0.25">
      <c r="A418" s="4">
        <v>621</v>
      </c>
      <c r="B418" s="1" t="s">
        <v>525</v>
      </c>
    </row>
    <row r="419" spans="1:2" s="11" customFormat="1" ht="15" x14ac:dyDescent="0.25">
      <c r="A419" s="4">
        <v>622</v>
      </c>
      <c r="B419" s="1" t="s">
        <v>526</v>
      </c>
    </row>
    <row r="420" spans="1:2" s="11" customFormat="1" ht="15" x14ac:dyDescent="0.25">
      <c r="A420" s="4">
        <v>623</v>
      </c>
      <c r="B420" s="1" t="s">
        <v>527</v>
      </c>
    </row>
    <row r="421" spans="1:2" s="11" customFormat="1" ht="15" x14ac:dyDescent="0.25">
      <c r="A421" s="4">
        <v>624</v>
      </c>
      <c r="B421" s="1" t="s">
        <v>528</v>
      </c>
    </row>
    <row r="422" spans="1:2" s="11" customFormat="1" ht="15" x14ac:dyDescent="0.25">
      <c r="A422" s="4">
        <v>625</v>
      </c>
      <c r="B422" s="1" t="s">
        <v>529</v>
      </c>
    </row>
    <row r="423" spans="1:2" s="11" customFormat="1" ht="15" x14ac:dyDescent="0.25">
      <c r="A423" s="4">
        <v>626</v>
      </c>
      <c r="B423" s="1" t="s">
        <v>530</v>
      </c>
    </row>
    <row r="424" spans="1:2" s="11" customFormat="1" ht="15" x14ac:dyDescent="0.25">
      <c r="A424" s="4">
        <v>627</v>
      </c>
      <c r="B424" s="1" t="s">
        <v>531</v>
      </c>
    </row>
    <row r="425" spans="1:2" s="11" customFormat="1" ht="15" x14ac:dyDescent="0.25">
      <c r="A425" s="4">
        <v>628</v>
      </c>
      <c r="B425" s="1" t="s">
        <v>532</v>
      </c>
    </row>
    <row r="426" spans="1:2" s="11" customFormat="1" ht="15" x14ac:dyDescent="0.25">
      <c r="A426" s="4">
        <v>629</v>
      </c>
      <c r="B426" s="1" t="s">
        <v>533</v>
      </c>
    </row>
    <row r="427" spans="1:2" s="11" customFormat="1" ht="15" x14ac:dyDescent="0.25">
      <c r="A427" s="4">
        <v>630</v>
      </c>
      <c r="B427" s="1" t="s">
        <v>534</v>
      </c>
    </row>
    <row r="428" spans="1:2" s="11" customFormat="1" ht="15" x14ac:dyDescent="0.25">
      <c r="A428" s="4">
        <v>631</v>
      </c>
      <c r="B428" s="1" t="s">
        <v>535</v>
      </c>
    </row>
    <row r="429" spans="1:2" s="11" customFormat="1" ht="15" x14ac:dyDescent="0.25">
      <c r="A429" s="4">
        <v>633</v>
      </c>
      <c r="B429" s="1" t="s">
        <v>536</v>
      </c>
    </row>
    <row r="430" spans="1:2" s="11" customFormat="1" ht="15" x14ac:dyDescent="0.25">
      <c r="A430" s="4">
        <v>634</v>
      </c>
      <c r="B430" s="1" t="s">
        <v>537</v>
      </c>
    </row>
    <row r="431" spans="1:2" s="11" customFormat="1" ht="15" x14ac:dyDescent="0.25">
      <c r="A431" s="4">
        <v>636</v>
      </c>
      <c r="B431" s="1" t="s">
        <v>538</v>
      </c>
    </row>
    <row r="432" spans="1:2" s="11" customFormat="1" ht="15" x14ac:dyDescent="0.25">
      <c r="A432" s="4">
        <v>638</v>
      </c>
      <c r="B432" s="1" t="s">
        <v>539</v>
      </c>
    </row>
    <row r="433" spans="1:2" s="11" customFormat="1" ht="15" x14ac:dyDescent="0.25">
      <c r="A433" s="4">
        <v>639</v>
      </c>
      <c r="B433" s="1" t="s">
        <v>540</v>
      </c>
    </row>
    <row r="434" spans="1:2" s="11" customFormat="1" ht="15" x14ac:dyDescent="0.25">
      <c r="A434" s="4">
        <v>640</v>
      </c>
      <c r="B434" s="1" t="s">
        <v>541</v>
      </c>
    </row>
    <row r="435" spans="1:2" s="11" customFormat="1" ht="15" x14ac:dyDescent="0.25">
      <c r="A435" s="4">
        <v>641</v>
      </c>
      <c r="B435" s="1" t="s">
        <v>542</v>
      </c>
    </row>
    <row r="436" spans="1:2" s="11" customFormat="1" ht="15" x14ac:dyDescent="0.25">
      <c r="A436" s="4">
        <v>642</v>
      </c>
      <c r="B436" s="1" t="s">
        <v>543</v>
      </c>
    </row>
    <row r="437" spans="1:2" s="11" customFormat="1" ht="15" x14ac:dyDescent="0.25">
      <c r="A437" s="4">
        <v>643</v>
      </c>
      <c r="B437" s="1" t="s">
        <v>544</v>
      </c>
    </row>
    <row r="438" spans="1:2" s="11" customFormat="1" ht="15" x14ac:dyDescent="0.25">
      <c r="A438" s="4">
        <v>644</v>
      </c>
      <c r="B438" s="1" t="s">
        <v>545</v>
      </c>
    </row>
    <row r="439" spans="1:2" s="11" customFormat="1" ht="15" x14ac:dyDescent="0.25">
      <c r="A439" s="4">
        <v>645</v>
      </c>
      <c r="B439" s="1" t="s">
        <v>546</v>
      </c>
    </row>
    <row r="440" spans="1:2" s="11" customFormat="1" ht="15" x14ac:dyDescent="0.25">
      <c r="A440" s="4">
        <v>649</v>
      </c>
      <c r="B440" s="1" t="s">
        <v>547</v>
      </c>
    </row>
    <row r="441" spans="1:2" s="11" customFormat="1" ht="15" x14ac:dyDescent="0.25">
      <c r="A441" s="4">
        <v>650</v>
      </c>
      <c r="B441" s="1" t="s">
        <v>548</v>
      </c>
    </row>
    <row r="442" spans="1:2" s="11" customFormat="1" ht="15" x14ac:dyDescent="0.25">
      <c r="A442" s="4">
        <v>651</v>
      </c>
      <c r="B442" s="1" t="s">
        <v>549</v>
      </c>
    </row>
    <row r="443" spans="1:2" s="11" customFormat="1" ht="15" x14ac:dyDescent="0.25">
      <c r="A443" s="4">
        <v>659</v>
      </c>
      <c r="B443" s="1" t="s">
        <v>550</v>
      </c>
    </row>
    <row r="444" spans="1:2" s="11" customFormat="1" ht="15" x14ac:dyDescent="0.25">
      <c r="A444" s="4">
        <v>660</v>
      </c>
      <c r="B444" s="1" t="s">
        <v>551</v>
      </c>
    </row>
    <row r="445" spans="1:2" s="11" customFormat="1" ht="15" x14ac:dyDescent="0.25">
      <c r="A445" s="4">
        <v>661</v>
      </c>
      <c r="B445" s="1" t="s">
        <v>552</v>
      </c>
    </row>
    <row r="446" spans="1:2" s="11" customFormat="1" ht="15" x14ac:dyDescent="0.25">
      <c r="A446" s="4">
        <v>662</v>
      </c>
      <c r="B446" s="1" t="s">
        <v>553</v>
      </c>
    </row>
    <row r="447" spans="1:2" s="11" customFormat="1" ht="15" x14ac:dyDescent="0.25">
      <c r="A447" s="4">
        <v>663</v>
      </c>
      <c r="B447" s="1" t="s">
        <v>554</v>
      </c>
    </row>
    <row r="448" spans="1:2" s="11" customFormat="1" ht="15" x14ac:dyDescent="0.25">
      <c r="A448" s="4">
        <v>664</v>
      </c>
      <c r="B448" s="1" t="s">
        <v>555</v>
      </c>
    </row>
    <row r="449" spans="1:2" s="11" customFormat="1" ht="15" x14ac:dyDescent="0.25">
      <c r="A449" s="4">
        <v>665</v>
      </c>
      <c r="B449" s="1" t="s">
        <v>1137</v>
      </c>
    </row>
    <row r="450" spans="1:2" s="11" customFormat="1" ht="15" x14ac:dyDescent="0.25">
      <c r="A450" s="4">
        <v>666</v>
      </c>
      <c r="B450" s="1" t="s">
        <v>556</v>
      </c>
    </row>
    <row r="451" spans="1:2" s="11" customFormat="1" ht="15" x14ac:dyDescent="0.25">
      <c r="A451" s="4">
        <v>667</v>
      </c>
      <c r="B451" s="1" t="s">
        <v>557</v>
      </c>
    </row>
    <row r="452" spans="1:2" s="11" customFormat="1" ht="15" x14ac:dyDescent="0.25">
      <c r="A452" s="4">
        <v>668</v>
      </c>
      <c r="B452" s="1" t="s">
        <v>558</v>
      </c>
    </row>
    <row r="453" spans="1:2" s="11" customFormat="1" ht="15" x14ac:dyDescent="0.25">
      <c r="A453" s="4">
        <v>669</v>
      </c>
      <c r="B453" s="1" t="s">
        <v>559</v>
      </c>
    </row>
    <row r="454" spans="1:2" s="11" customFormat="1" ht="15" x14ac:dyDescent="0.25">
      <c r="A454" s="4">
        <v>670</v>
      </c>
      <c r="B454" s="1" t="s">
        <v>560</v>
      </c>
    </row>
    <row r="455" spans="1:2" s="11" customFormat="1" ht="15" x14ac:dyDescent="0.25">
      <c r="A455" s="4">
        <v>671</v>
      </c>
      <c r="B455" s="1" t="s">
        <v>561</v>
      </c>
    </row>
    <row r="456" spans="1:2" s="11" customFormat="1" ht="15" x14ac:dyDescent="0.25">
      <c r="A456" s="4">
        <v>672</v>
      </c>
      <c r="B456" s="1" t="s">
        <v>562</v>
      </c>
    </row>
    <row r="457" spans="1:2" s="11" customFormat="1" ht="15" x14ac:dyDescent="0.25">
      <c r="A457" s="4">
        <v>673</v>
      </c>
      <c r="B457" s="1" t="s">
        <v>563</v>
      </c>
    </row>
    <row r="458" spans="1:2" s="11" customFormat="1" ht="15" x14ac:dyDescent="0.25">
      <c r="A458" s="4">
        <v>675</v>
      </c>
      <c r="B458" s="1" t="s">
        <v>564</v>
      </c>
    </row>
    <row r="459" spans="1:2" s="11" customFormat="1" ht="15" x14ac:dyDescent="0.25">
      <c r="A459" s="4">
        <v>678</v>
      </c>
      <c r="B459" s="1" t="s">
        <v>565</v>
      </c>
    </row>
    <row r="460" spans="1:2" s="11" customFormat="1" ht="15" x14ac:dyDescent="0.25">
      <c r="A460" s="4">
        <v>680</v>
      </c>
      <c r="B460" s="1" t="s">
        <v>566</v>
      </c>
    </row>
    <row r="461" spans="1:2" s="11" customFormat="1" ht="15" x14ac:dyDescent="0.25">
      <c r="A461" s="4">
        <v>681</v>
      </c>
      <c r="B461" s="1" t="s">
        <v>567</v>
      </c>
    </row>
    <row r="462" spans="1:2" s="11" customFormat="1" ht="15" x14ac:dyDescent="0.25">
      <c r="A462" s="4">
        <v>682</v>
      </c>
      <c r="B462" s="1" t="s">
        <v>568</v>
      </c>
    </row>
    <row r="463" spans="1:2" s="11" customFormat="1" ht="15" x14ac:dyDescent="0.25">
      <c r="A463" s="4">
        <v>690</v>
      </c>
      <c r="B463" s="1" t="s">
        <v>569</v>
      </c>
    </row>
    <row r="464" spans="1:2" s="11" customFormat="1" ht="15" x14ac:dyDescent="0.25">
      <c r="A464" s="4">
        <v>691</v>
      </c>
      <c r="B464" s="1" t="s">
        <v>570</v>
      </c>
    </row>
    <row r="465" spans="1:2" s="11" customFormat="1" ht="15" x14ac:dyDescent="0.25">
      <c r="A465" s="4">
        <v>692</v>
      </c>
      <c r="B465" s="1" t="s">
        <v>571</v>
      </c>
    </row>
    <row r="466" spans="1:2" s="11" customFormat="1" ht="15" x14ac:dyDescent="0.25">
      <c r="A466" s="4">
        <v>693</v>
      </c>
      <c r="B466" s="1" t="s">
        <v>572</v>
      </c>
    </row>
    <row r="467" spans="1:2" s="11" customFormat="1" ht="15" x14ac:dyDescent="0.25">
      <c r="A467" s="4">
        <v>694</v>
      </c>
      <c r="B467" s="1" t="s">
        <v>573</v>
      </c>
    </row>
    <row r="468" spans="1:2" s="11" customFormat="1" ht="15" x14ac:dyDescent="0.25">
      <c r="A468" s="4">
        <v>695</v>
      </c>
      <c r="B468" s="1" t="s">
        <v>574</v>
      </c>
    </row>
    <row r="469" spans="1:2" s="11" customFormat="1" ht="15" x14ac:dyDescent="0.25">
      <c r="A469" s="4">
        <v>696</v>
      </c>
      <c r="B469" s="1" t="s">
        <v>575</v>
      </c>
    </row>
    <row r="470" spans="1:2" s="11" customFormat="1" ht="15" x14ac:dyDescent="0.25">
      <c r="A470" s="4">
        <v>697</v>
      </c>
      <c r="B470" s="1" t="s">
        <v>576</v>
      </c>
    </row>
    <row r="471" spans="1:2" s="11" customFormat="1" ht="15" x14ac:dyDescent="0.25">
      <c r="A471" s="4">
        <v>698</v>
      </c>
      <c r="B471" s="1" t="s">
        <v>577</v>
      </c>
    </row>
    <row r="472" spans="1:2" s="11" customFormat="1" ht="15" x14ac:dyDescent="0.25">
      <c r="A472" s="4">
        <v>699</v>
      </c>
      <c r="B472" s="1" t="s">
        <v>578</v>
      </c>
    </row>
    <row r="473" spans="1:2" s="11" customFormat="1" ht="15" x14ac:dyDescent="0.25">
      <c r="A473" s="4">
        <v>700</v>
      </c>
      <c r="B473" s="1" t="s">
        <v>19</v>
      </c>
    </row>
    <row r="474" spans="1:2" s="11" customFormat="1" ht="15" x14ac:dyDescent="0.25">
      <c r="A474" s="4">
        <v>701</v>
      </c>
      <c r="B474" s="1" t="s">
        <v>579</v>
      </c>
    </row>
    <row r="475" spans="1:2" s="11" customFormat="1" ht="15" x14ac:dyDescent="0.25">
      <c r="A475" s="4">
        <v>702</v>
      </c>
      <c r="B475" s="1" t="s">
        <v>580</v>
      </c>
    </row>
    <row r="476" spans="1:2" s="11" customFormat="1" ht="15" x14ac:dyDescent="0.25">
      <c r="A476" s="4">
        <v>703</v>
      </c>
      <c r="B476" s="1" t="s">
        <v>581</v>
      </c>
    </row>
    <row r="477" spans="1:2" s="11" customFormat="1" ht="15" x14ac:dyDescent="0.25">
      <c r="A477" s="4">
        <v>704</v>
      </c>
      <c r="B477" s="1" t="s">
        <v>582</v>
      </c>
    </row>
    <row r="478" spans="1:2" s="11" customFormat="1" ht="15" x14ac:dyDescent="0.25">
      <c r="A478" s="4">
        <v>705</v>
      </c>
      <c r="B478" s="1" t="s">
        <v>583</v>
      </c>
    </row>
    <row r="479" spans="1:2" s="11" customFormat="1" ht="15" x14ac:dyDescent="0.25">
      <c r="A479" s="4">
        <v>706</v>
      </c>
      <c r="B479" s="1" t="s">
        <v>20</v>
      </c>
    </row>
    <row r="480" spans="1:2" s="11" customFormat="1" ht="15" x14ac:dyDescent="0.25">
      <c r="A480" s="4">
        <v>708</v>
      </c>
      <c r="B480" s="1" t="s">
        <v>584</v>
      </c>
    </row>
    <row r="481" spans="1:2" s="11" customFormat="1" ht="15" x14ac:dyDescent="0.25">
      <c r="A481" s="4">
        <v>709</v>
      </c>
      <c r="B481" s="1" t="s">
        <v>585</v>
      </c>
    </row>
    <row r="482" spans="1:2" s="11" customFormat="1" ht="15" x14ac:dyDescent="0.25">
      <c r="A482" s="4">
        <v>710</v>
      </c>
      <c r="B482" s="1" t="s">
        <v>586</v>
      </c>
    </row>
    <row r="483" spans="1:2" s="11" customFormat="1" ht="15" x14ac:dyDescent="0.25">
      <c r="A483" s="4">
        <v>711</v>
      </c>
      <c r="B483" s="1" t="s">
        <v>587</v>
      </c>
    </row>
    <row r="484" spans="1:2" s="11" customFormat="1" ht="15" x14ac:dyDescent="0.25">
      <c r="A484" s="4">
        <v>712</v>
      </c>
      <c r="B484" s="1" t="s">
        <v>588</v>
      </c>
    </row>
    <row r="485" spans="1:2" s="11" customFormat="1" ht="15" x14ac:dyDescent="0.25">
      <c r="A485" s="4">
        <v>713</v>
      </c>
      <c r="B485" s="1" t="s">
        <v>589</v>
      </c>
    </row>
    <row r="486" spans="1:2" s="11" customFormat="1" ht="15" x14ac:dyDescent="0.25">
      <c r="A486" s="4">
        <v>730</v>
      </c>
      <c r="B486" s="1" t="s">
        <v>590</v>
      </c>
    </row>
    <row r="487" spans="1:2" s="11" customFormat="1" ht="15" x14ac:dyDescent="0.25">
      <c r="A487" s="4">
        <v>731</v>
      </c>
      <c r="B487" s="1" t="s">
        <v>591</v>
      </c>
    </row>
    <row r="488" spans="1:2" s="11" customFormat="1" ht="15" x14ac:dyDescent="0.25">
      <c r="A488" s="4">
        <v>732</v>
      </c>
      <c r="B488" s="1" t="s">
        <v>592</v>
      </c>
    </row>
    <row r="489" spans="1:2" s="11" customFormat="1" ht="15" x14ac:dyDescent="0.25">
      <c r="A489" s="4">
        <v>733</v>
      </c>
      <c r="B489" s="1" t="s">
        <v>593</v>
      </c>
    </row>
    <row r="490" spans="1:2" s="11" customFormat="1" ht="15" x14ac:dyDescent="0.25">
      <c r="A490" s="4">
        <v>740</v>
      </c>
      <c r="B490" s="1" t="s">
        <v>594</v>
      </c>
    </row>
    <row r="491" spans="1:2" s="11" customFormat="1" ht="15" x14ac:dyDescent="0.25">
      <c r="A491" s="4">
        <v>746</v>
      </c>
      <c r="B491" s="1" t="s">
        <v>595</v>
      </c>
    </row>
    <row r="492" spans="1:2" s="11" customFormat="1" ht="15" x14ac:dyDescent="0.25">
      <c r="A492" s="4">
        <v>747</v>
      </c>
      <c r="B492" s="1" t="s">
        <v>596</v>
      </c>
    </row>
    <row r="493" spans="1:2" s="11" customFormat="1" ht="15" x14ac:dyDescent="0.25">
      <c r="A493" s="4">
        <v>751</v>
      </c>
      <c r="B493" s="1" t="s">
        <v>549</v>
      </c>
    </row>
    <row r="494" spans="1:2" s="11" customFormat="1" ht="15" x14ac:dyDescent="0.25">
      <c r="A494" s="4">
        <v>752</v>
      </c>
      <c r="B494" s="1" t="s">
        <v>597</v>
      </c>
    </row>
    <row r="495" spans="1:2" s="11" customFormat="1" ht="15" x14ac:dyDescent="0.25">
      <c r="A495" s="4">
        <v>753</v>
      </c>
      <c r="B495" s="1" t="s">
        <v>598</v>
      </c>
    </row>
    <row r="496" spans="1:2" s="11" customFormat="1" ht="15" x14ac:dyDescent="0.25">
      <c r="A496" s="4">
        <v>754</v>
      </c>
      <c r="B496" s="1" t="s">
        <v>599</v>
      </c>
    </row>
    <row r="497" spans="1:2" s="11" customFormat="1" ht="15" x14ac:dyDescent="0.25">
      <c r="A497" s="4">
        <v>755</v>
      </c>
      <c r="B497" s="1" t="s">
        <v>600</v>
      </c>
    </row>
    <row r="498" spans="1:2" s="11" customFormat="1" ht="15" x14ac:dyDescent="0.25">
      <c r="A498" s="4">
        <v>759</v>
      </c>
      <c r="B498" s="1" t="s">
        <v>601</v>
      </c>
    </row>
    <row r="499" spans="1:2" s="11" customFormat="1" ht="15" x14ac:dyDescent="0.25">
      <c r="A499" s="4">
        <v>760</v>
      </c>
      <c r="B499" s="1" t="s">
        <v>602</v>
      </c>
    </row>
    <row r="500" spans="1:2" s="11" customFormat="1" ht="15" x14ac:dyDescent="0.25">
      <c r="A500" s="4">
        <v>761</v>
      </c>
      <c r="B500" s="1" t="s">
        <v>603</v>
      </c>
    </row>
    <row r="501" spans="1:2" s="11" customFormat="1" ht="15" x14ac:dyDescent="0.25">
      <c r="A501" s="4">
        <v>762</v>
      </c>
      <c r="B501" s="1" t="s">
        <v>604</v>
      </c>
    </row>
    <row r="502" spans="1:2" s="11" customFormat="1" ht="15" x14ac:dyDescent="0.25">
      <c r="A502" s="4">
        <v>763</v>
      </c>
      <c r="B502" s="1" t="s">
        <v>605</v>
      </c>
    </row>
    <row r="503" spans="1:2" s="11" customFormat="1" ht="15" x14ac:dyDescent="0.25">
      <c r="A503" s="4">
        <v>766</v>
      </c>
      <c r="B503" s="1" t="s">
        <v>606</v>
      </c>
    </row>
    <row r="504" spans="1:2" s="11" customFormat="1" ht="15" x14ac:dyDescent="0.25">
      <c r="A504" s="4">
        <v>767</v>
      </c>
      <c r="B504" s="1" t="s">
        <v>607</v>
      </c>
    </row>
    <row r="505" spans="1:2" s="11" customFormat="1" ht="15" x14ac:dyDescent="0.25">
      <c r="A505" s="4">
        <v>768</v>
      </c>
      <c r="B505" s="1" t="s">
        <v>608</v>
      </c>
    </row>
    <row r="506" spans="1:2" s="11" customFormat="1" ht="15" x14ac:dyDescent="0.25">
      <c r="A506" s="4">
        <v>769</v>
      </c>
      <c r="B506" s="1" t="s">
        <v>3</v>
      </c>
    </row>
    <row r="507" spans="1:2" s="11" customFormat="1" ht="15" x14ac:dyDescent="0.25">
      <c r="A507" s="4">
        <v>770</v>
      </c>
      <c r="B507" s="1" t="s">
        <v>609</v>
      </c>
    </row>
    <row r="508" spans="1:2" s="11" customFormat="1" ht="15" x14ac:dyDescent="0.25">
      <c r="A508" s="4">
        <v>771</v>
      </c>
      <c r="B508" s="1" t="s">
        <v>610</v>
      </c>
    </row>
    <row r="509" spans="1:2" s="11" customFormat="1" ht="15" x14ac:dyDescent="0.25">
      <c r="A509" s="4">
        <v>772</v>
      </c>
      <c r="B509" s="1" t="s">
        <v>611</v>
      </c>
    </row>
    <row r="510" spans="1:2" s="11" customFormat="1" ht="15" x14ac:dyDescent="0.25">
      <c r="A510" s="4">
        <v>773</v>
      </c>
      <c r="B510" s="1" t="s">
        <v>612</v>
      </c>
    </row>
    <row r="511" spans="1:2" s="11" customFormat="1" ht="15" x14ac:dyDescent="0.25">
      <c r="A511" s="4">
        <v>774</v>
      </c>
      <c r="B511" s="1" t="s">
        <v>613</v>
      </c>
    </row>
    <row r="512" spans="1:2" s="11" customFormat="1" ht="15" x14ac:dyDescent="0.25">
      <c r="A512" s="4">
        <v>775</v>
      </c>
      <c r="B512" s="1" t="s">
        <v>614</v>
      </c>
    </row>
    <row r="513" spans="1:2" s="11" customFormat="1" ht="15" x14ac:dyDescent="0.25">
      <c r="A513" s="4">
        <v>778</v>
      </c>
      <c r="B513" s="1" t="s">
        <v>615</v>
      </c>
    </row>
    <row r="514" spans="1:2" s="11" customFormat="1" ht="15" x14ac:dyDescent="0.25">
      <c r="A514" s="4">
        <v>790</v>
      </c>
      <c r="B514" s="1" t="s">
        <v>616</v>
      </c>
    </row>
    <row r="515" spans="1:2" s="11" customFormat="1" ht="15" x14ac:dyDescent="0.25">
      <c r="A515" s="4">
        <v>791</v>
      </c>
      <c r="B515" s="1" t="s">
        <v>617</v>
      </c>
    </row>
    <row r="516" spans="1:2" s="11" customFormat="1" ht="15" x14ac:dyDescent="0.25">
      <c r="A516" s="4">
        <v>792</v>
      </c>
      <c r="B516" s="1" t="s">
        <v>618</v>
      </c>
    </row>
    <row r="517" spans="1:2" s="11" customFormat="1" ht="15" x14ac:dyDescent="0.25">
      <c r="A517" s="4">
        <v>793</v>
      </c>
      <c r="B517" s="1" t="s">
        <v>619</v>
      </c>
    </row>
    <row r="518" spans="1:2" s="11" customFormat="1" ht="15" x14ac:dyDescent="0.25">
      <c r="A518" s="4">
        <v>794</v>
      </c>
      <c r="B518" s="1" t="s">
        <v>1138</v>
      </c>
    </row>
    <row r="519" spans="1:2" s="11" customFormat="1" ht="15" x14ac:dyDescent="0.25">
      <c r="A519" s="4">
        <v>795</v>
      </c>
      <c r="B519" s="1" t="s">
        <v>620</v>
      </c>
    </row>
    <row r="520" spans="1:2" s="11" customFormat="1" ht="15" x14ac:dyDescent="0.25">
      <c r="A520" s="4">
        <v>796</v>
      </c>
      <c r="B520" s="1" t="s">
        <v>621</v>
      </c>
    </row>
    <row r="521" spans="1:2" s="11" customFormat="1" ht="15" x14ac:dyDescent="0.25">
      <c r="A521" s="4">
        <v>797</v>
      </c>
      <c r="B521" s="1" t="s">
        <v>622</v>
      </c>
    </row>
    <row r="522" spans="1:2" s="11" customFormat="1" ht="15" x14ac:dyDescent="0.25">
      <c r="A522" s="4">
        <v>798</v>
      </c>
      <c r="B522" s="1" t="s">
        <v>623</v>
      </c>
    </row>
    <row r="523" spans="1:2" s="11" customFormat="1" ht="15" x14ac:dyDescent="0.25">
      <c r="A523" s="4">
        <v>799</v>
      </c>
      <c r="B523" s="1" t="s">
        <v>624</v>
      </c>
    </row>
    <row r="524" spans="1:2" s="11" customFormat="1" ht="15" x14ac:dyDescent="0.25">
      <c r="A524" s="4">
        <v>1030</v>
      </c>
      <c r="B524" s="1" t="s">
        <v>625</v>
      </c>
    </row>
    <row r="525" spans="1:2" s="11" customFormat="1" ht="15" x14ac:dyDescent="0.25">
      <c r="A525" s="4">
        <v>1034</v>
      </c>
      <c r="B525" s="1" t="s">
        <v>626</v>
      </c>
    </row>
    <row r="526" spans="1:2" s="11" customFormat="1" ht="15" x14ac:dyDescent="0.25">
      <c r="A526" s="4">
        <v>1040</v>
      </c>
      <c r="B526" s="1" t="s">
        <v>627</v>
      </c>
    </row>
    <row r="527" spans="1:2" s="11" customFormat="1" ht="15" x14ac:dyDescent="0.25">
      <c r="A527" s="4">
        <v>1044</v>
      </c>
      <c r="B527" s="1" t="s">
        <v>628</v>
      </c>
    </row>
    <row r="528" spans="1:2" s="11" customFormat="1" ht="15" x14ac:dyDescent="0.25">
      <c r="A528" s="4">
        <v>1110</v>
      </c>
      <c r="B528" s="1" t="s">
        <v>629</v>
      </c>
    </row>
    <row r="529" spans="1:2" s="11" customFormat="1" ht="15" x14ac:dyDescent="0.25">
      <c r="A529" s="4">
        <v>1111</v>
      </c>
      <c r="B529" s="1" t="s">
        <v>630</v>
      </c>
    </row>
    <row r="530" spans="1:2" s="11" customFormat="1" ht="15" x14ac:dyDescent="0.25">
      <c r="A530" s="4">
        <v>1140</v>
      </c>
      <c r="B530" s="1" t="s">
        <v>631</v>
      </c>
    </row>
    <row r="531" spans="1:2" s="11" customFormat="1" ht="15" x14ac:dyDescent="0.25">
      <c r="A531" s="4">
        <v>1141</v>
      </c>
      <c r="B531" s="1" t="s">
        <v>632</v>
      </c>
    </row>
    <row r="532" spans="1:2" s="11" customFormat="1" ht="15" x14ac:dyDescent="0.25">
      <c r="A532" s="4">
        <v>1142</v>
      </c>
      <c r="B532" s="1" t="s">
        <v>633</v>
      </c>
    </row>
    <row r="533" spans="1:2" s="11" customFormat="1" ht="15" x14ac:dyDescent="0.25">
      <c r="A533" s="4">
        <v>1143</v>
      </c>
      <c r="B533" s="1" t="s">
        <v>634</v>
      </c>
    </row>
    <row r="534" spans="1:2" s="11" customFormat="1" ht="15" x14ac:dyDescent="0.25">
      <c r="A534" s="4">
        <v>1144</v>
      </c>
      <c r="B534" s="1" t="s">
        <v>635</v>
      </c>
    </row>
    <row r="535" spans="1:2" s="11" customFormat="1" ht="15" x14ac:dyDescent="0.25">
      <c r="A535" s="4">
        <v>1340</v>
      </c>
      <c r="B535" s="1" t="s">
        <v>636</v>
      </c>
    </row>
    <row r="536" spans="1:2" s="11" customFormat="1" ht="15" x14ac:dyDescent="0.25">
      <c r="A536" s="4">
        <v>1341</v>
      </c>
      <c r="B536" s="1" t="s">
        <v>637</v>
      </c>
    </row>
    <row r="537" spans="1:2" s="11" customFormat="1" ht="15" x14ac:dyDescent="0.25">
      <c r="A537" s="4">
        <v>1370</v>
      </c>
      <c r="B537" s="1" t="s">
        <v>638</v>
      </c>
    </row>
    <row r="538" spans="1:2" s="11" customFormat="1" ht="15" x14ac:dyDescent="0.25">
      <c r="A538" s="4">
        <v>1371</v>
      </c>
      <c r="B538" s="1" t="s">
        <v>639</v>
      </c>
    </row>
    <row r="539" spans="1:2" s="11" customFormat="1" ht="15" x14ac:dyDescent="0.25">
      <c r="A539" s="4">
        <v>1533</v>
      </c>
      <c r="B539" s="1" t="s">
        <v>640</v>
      </c>
    </row>
    <row r="540" spans="1:2" s="11" customFormat="1" ht="15" x14ac:dyDescent="0.25">
      <c r="A540" s="4">
        <v>1534</v>
      </c>
      <c r="B540" s="1" t="s">
        <v>641</v>
      </c>
    </row>
    <row r="541" spans="1:2" s="11" customFormat="1" ht="15" x14ac:dyDescent="0.25">
      <c r="A541" s="4">
        <v>1535</v>
      </c>
      <c r="B541" s="1" t="s">
        <v>642</v>
      </c>
    </row>
    <row r="542" spans="1:2" s="11" customFormat="1" ht="15" x14ac:dyDescent="0.25">
      <c r="A542" s="4">
        <v>1536</v>
      </c>
      <c r="B542" s="1" t="s">
        <v>643</v>
      </c>
    </row>
    <row r="543" spans="1:2" s="11" customFormat="1" ht="15" x14ac:dyDescent="0.25">
      <c r="A543" s="4">
        <v>1543</v>
      </c>
      <c r="B543" s="1" t="s">
        <v>644</v>
      </c>
    </row>
    <row r="544" spans="1:2" s="11" customFormat="1" ht="15" x14ac:dyDescent="0.25">
      <c r="A544" s="4">
        <v>1544</v>
      </c>
      <c r="B544" s="1" t="s">
        <v>645</v>
      </c>
    </row>
    <row r="545" spans="1:2" s="11" customFormat="1" ht="15" x14ac:dyDescent="0.25">
      <c r="A545" s="4">
        <v>1545</v>
      </c>
      <c r="B545" s="1" t="s">
        <v>646</v>
      </c>
    </row>
    <row r="546" spans="1:2" s="11" customFormat="1" ht="15" x14ac:dyDescent="0.25">
      <c r="A546" s="4">
        <v>1546</v>
      </c>
      <c r="B546" s="1" t="s">
        <v>647</v>
      </c>
    </row>
    <row r="547" spans="1:2" s="11" customFormat="1" ht="15" x14ac:dyDescent="0.25">
      <c r="A547" s="4">
        <v>1603</v>
      </c>
      <c r="B547" s="1" t="s">
        <v>648</v>
      </c>
    </row>
    <row r="548" spans="1:2" s="11" customFormat="1" ht="15" x14ac:dyDescent="0.25">
      <c r="A548" s="4">
        <v>1604</v>
      </c>
      <c r="B548" s="1" t="s">
        <v>649</v>
      </c>
    </row>
    <row r="549" spans="1:2" s="11" customFormat="1" ht="15" x14ac:dyDescent="0.25">
      <c r="A549" s="4">
        <v>1605</v>
      </c>
      <c r="B549" s="1" t="s">
        <v>650</v>
      </c>
    </row>
    <row r="550" spans="1:2" s="11" customFormat="1" ht="15" x14ac:dyDescent="0.25">
      <c r="A550" s="4">
        <v>1613</v>
      </c>
      <c r="B550" s="1" t="s">
        <v>651</v>
      </c>
    </row>
    <row r="551" spans="1:2" s="11" customFormat="1" ht="15" x14ac:dyDescent="0.25">
      <c r="A551" s="4">
        <v>1614</v>
      </c>
      <c r="B551" s="1" t="s">
        <v>652</v>
      </c>
    </row>
    <row r="552" spans="1:2" s="11" customFormat="1" ht="15" x14ac:dyDescent="0.25">
      <c r="A552" s="4">
        <v>1615</v>
      </c>
      <c r="B552" s="1" t="s">
        <v>653</v>
      </c>
    </row>
    <row r="553" spans="1:2" s="11" customFormat="1" ht="15" x14ac:dyDescent="0.25">
      <c r="A553" s="4">
        <v>1623</v>
      </c>
      <c r="B553" s="1" t="s">
        <v>654</v>
      </c>
    </row>
    <row r="554" spans="1:2" s="11" customFormat="1" ht="15" x14ac:dyDescent="0.25">
      <c r="A554" s="4">
        <v>1624</v>
      </c>
      <c r="B554" s="1" t="s">
        <v>655</v>
      </c>
    </row>
    <row r="555" spans="1:2" s="11" customFormat="1" ht="15" x14ac:dyDescent="0.25">
      <c r="A555" s="4">
        <v>1625</v>
      </c>
      <c r="B555" s="1" t="s">
        <v>656</v>
      </c>
    </row>
    <row r="556" spans="1:2" s="11" customFormat="1" ht="15" x14ac:dyDescent="0.25">
      <c r="A556" s="4">
        <v>1633</v>
      </c>
      <c r="B556" s="1" t="s">
        <v>657</v>
      </c>
    </row>
    <row r="557" spans="1:2" s="11" customFormat="1" ht="15" x14ac:dyDescent="0.25">
      <c r="A557" s="4">
        <v>1634</v>
      </c>
      <c r="B557" s="1" t="s">
        <v>658</v>
      </c>
    </row>
    <row r="558" spans="1:2" s="11" customFormat="1" ht="15" x14ac:dyDescent="0.25">
      <c r="A558" s="4">
        <v>1635</v>
      </c>
      <c r="B558" s="1" t="s">
        <v>659</v>
      </c>
    </row>
    <row r="559" spans="1:2" s="11" customFormat="1" ht="15" x14ac:dyDescent="0.25">
      <c r="A559" s="4">
        <v>1765</v>
      </c>
      <c r="B559" s="1" t="s">
        <v>660</v>
      </c>
    </row>
    <row r="560" spans="1:2" s="11" customFormat="1" ht="15" x14ac:dyDescent="0.25">
      <c r="A560" s="4">
        <v>1768</v>
      </c>
      <c r="B560" s="1" t="s">
        <v>661</v>
      </c>
    </row>
    <row r="561" spans="1:2" s="11" customFormat="1" ht="15" x14ac:dyDescent="0.25">
      <c r="A561" s="4">
        <v>2403</v>
      </c>
      <c r="B561" s="1" t="s">
        <v>662</v>
      </c>
    </row>
    <row r="562" spans="1:2" s="11" customFormat="1" ht="15" x14ac:dyDescent="0.25">
      <c r="A562" s="4">
        <v>2404</v>
      </c>
      <c r="B562" s="1" t="s">
        <v>663</v>
      </c>
    </row>
    <row r="563" spans="1:2" s="11" customFormat="1" ht="15" x14ac:dyDescent="0.25">
      <c r="A563" s="4">
        <v>2405</v>
      </c>
      <c r="B563" s="1" t="s">
        <v>664</v>
      </c>
    </row>
    <row r="564" spans="1:2" s="11" customFormat="1" ht="15" x14ac:dyDescent="0.25">
      <c r="A564" s="4">
        <v>2413</v>
      </c>
      <c r="B564" s="1" t="s">
        <v>665</v>
      </c>
    </row>
    <row r="565" spans="1:2" s="11" customFormat="1" ht="15" x14ac:dyDescent="0.25">
      <c r="A565" s="4">
        <v>2414</v>
      </c>
      <c r="B565" s="1" t="s">
        <v>666</v>
      </c>
    </row>
    <row r="566" spans="1:2" s="11" customFormat="1" ht="15" x14ac:dyDescent="0.25">
      <c r="A566" s="4">
        <v>2415</v>
      </c>
      <c r="B566" s="1" t="s">
        <v>667</v>
      </c>
    </row>
    <row r="567" spans="1:2" s="11" customFormat="1" ht="15" x14ac:dyDescent="0.25">
      <c r="A567" s="4">
        <v>2423</v>
      </c>
      <c r="B567" s="1" t="s">
        <v>668</v>
      </c>
    </row>
    <row r="568" spans="1:2" s="11" customFormat="1" ht="15" x14ac:dyDescent="0.25">
      <c r="A568" s="4">
        <v>2424</v>
      </c>
      <c r="B568" s="1" t="s">
        <v>669</v>
      </c>
    </row>
    <row r="569" spans="1:2" s="11" customFormat="1" ht="15" x14ac:dyDescent="0.25">
      <c r="A569" s="4">
        <v>2425</v>
      </c>
      <c r="B569" s="1" t="s">
        <v>670</v>
      </c>
    </row>
    <row r="570" spans="1:2" s="11" customFormat="1" ht="15" x14ac:dyDescent="0.25">
      <c r="A570" s="4">
        <v>2493</v>
      </c>
      <c r="B570" s="1" t="s">
        <v>671</v>
      </c>
    </row>
    <row r="571" spans="1:2" s="11" customFormat="1" ht="15" x14ac:dyDescent="0.25">
      <c r="A571" s="4">
        <v>2494</v>
      </c>
      <c r="B571" s="1" t="s">
        <v>672</v>
      </c>
    </row>
    <row r="572" spans="1:2" s="11" customFormat="1" ht="15" x14ac:dyDescent="0.25">
      <c r="A572" s="4">
        <v>2495</v>
      </c>
      <c r="B572" s="1" t="s">
        <v>673</v>
      </c>
    </row>
    <row r="573" spans="1:2" s="11" customFormat="1" ht="15" x14ac:dyDescent="0.25">
      <c r="A573" s="4">
        <v>2550</v>
      </c>
      <c r="B573" s="1" t="s">
        <v>674</v>
      </c>
    </row>
    <row r="574" spans="1:2" s="11" customFormat="1" ht="15" x14ac:dyDescent="0.25">
      <c r="A574" s="4">
        <v>2553</v>
      </c>
      <c r="B574" s="1" t="s">
        <v>675</v>
      </c>
    </row>
    <row r="575" spans="1:2" s="11" customFormat="1" ht="15" x14ac:dyDescent="0.25">
      <c r="A575" s="4">
        <v>2800</v>
      </c>
      <c r="B575" s="1" t="s">
        <v>676</v>
      </c>
    </row>
    <row r="576" spans="1:2" s="11" customFormat="1" ht="15" x14ac:dyDescent="0.25">
      <c r="A576" s="4">
        <v>2801</v>
      </c>
      <c r="B576" s="1" t="s">
        <v>677</v>
      </c>
    </row>
    <row r="577" spans="1:2" s="11" customFormat="1" ht="15" x14ac:dyDescent="0.25">
      <c r="A577" s="4">
        <v>2802</v>
      </c>
      <c r="B577" s="1" t="s">
        <v>678</v>
      </c>
    </row>
    <row r="578" spans="1:2" s="11" customFormat="1" ht="15" x14ac:dyDescent="0.25">
      <c r="A578" s="4">
        <v>2803</v>
      </c>
      <c r="B578" s="1" t="s">
        <v>679</v>
      </c>
    </row>
    <row r="579" spans="1:2" s="11" customFormat="1" ht="15" x14ac:dyDescent="0.25">
      <c r="A579" s="4">
        <v>2805</v>
      </c>
      <c r="B579" s="1" t="s">
        <v>680</v>
      </c>
    </row>
    <row r="580" spans="1:2" s="11" customFormat="1" ht="15" x14ac:dyDescent="0.25">
      <c r="A580" s="4">
        <v>2806</v>
      </c>
      <c r="B580" s="1" t="s">
        <v>681</v>
      </c>
    </row>
    <row r="581" spans="1:2" s="11" customFormat="1" ht="15" x14ac:dyDescent="0.25">
      <c r="A581" s="4">
        <v>2811</v>
      </c>
      <c r="B581" s="1" t="s">
        <v>682</v>
      </c>
    </row>
    <row r="582" spans="1:2" s="11" customFormat="1" ht="15" x14ac:dyDescent="0.25">
      <c r="A582" s="4">
        <v>2812</v>
      </c>
      <c r="B582" s="1" t="s">
        <v>683</v>
      </c>
    </row>
    <row r="583" spans="1:2" s="11" customFormat="1" ht="15" x14ac:dyDescent="0.25">
      <c r="A583" s="4">
        <v>2813</v>
      </c>
      <c r="B583" s="1" t="s">
        <v>684</v>
      </c>
    </row>
    <row r="584" spans="1:2" s="11" customFormat="1" ht="15" x14ac:dyDescent="0.25">
      <c r="A584" s="4">
        <v>2814</v>
      </c>
      <c r="B584" s="1" t="s">
        <v>685</v>
      </c>
    </row>
    <row r="585" spans="1:2" s="11" customFormat="1" ht="15" x14ac:dyDescent="0.25">
      <c r="A585" s="4">
        <v>2815</v>
      </c>
      <c r="B585" s="1" t="s">
        <v>686</v>
      </c>
    </row>
    <row r="586" spans="1:2" s="11" customFormat="1" ht="15" x14ac:dyDescent="0.25">
      <c r="A586" s="4">
        <v>2816</v>
      </c>
      <c r="B586" s="1" t="s">
        <v>687</v>
      </c>
    </row>
    <row r="587" spans="1:2" s="11" customFormat="1" ht="15" x14ac:dyDescent="0.25">
      <c r="A587" s="4">
        <v>2817</v>
      </c>
      <c r="B587" s="1" t="s">
        <v>688</v>
      </c>
    </row>
    <row r="588" spans="1:2" s="11" customFormat="1" ht="15" x14ac:dyDescent="0.25">
      <c r="A588" s="4">
        <v>2818</v>
      </c>
      <c r="B588" s="1" t="s">
        <v>689</v>
      </c>
    </row>
    <row r="589" spans="1:2" s="11" customFormat="1" ht="15" x14ac:dyDescent="0.25">
      <c r="A589" s="4">
        <v>2819</v>
      </c>
      <c r="B589" s="1" t="s">
        <v>690</v>
      </c>
    </row>
    <row r="590" spans="1:2" s="11" customFormat="1" ht="15" x14ac:dyDescent="0.25">
      <c r="A590" s="4">
        <v>2900</v>
      </c>
      <c r="B590" s="1" t="s">
        <v>691</v>
      </c>
    </row>
    <row r="591" spans="1:2" s="11" customFormat="1" ht="15" x14ac:dyDescent="0.25">
      <c r="A591" s="4">
        <v>2901</v>
      </c>
      <c r="B591" s="1" t="s">
        <v>692</v>
      </c>
    </row>
    <row r="592" spans="1:2" s="11" customFormat="1" ht="15" x14ac:dyDescent="0.25">
      <c r="A592" s="4">
        <v>2902</v>
      </c>
      <c r="B592" s="1" t="s">
        <v>693</v>
      </c>
    </row>
    <row r="593" spans="1:2" s="11" customFormat="1" ht="15" x14ac:dyDescent="0.25">
      <c r="A593" s="4">
        <v>2903</v>
      </c>
      <c r="B593" s="1" t="s">
        <v>694</v>
      </c>
    </row>
    <row r="594" spans="1:2" s="11" customFormat="1" ht="15" x14ac:dyDescent="0.25">
      <c r="A594" s="4">
        <v>2905</v>
      </c>
      <c r="B594" s="1" t="s">
        <v>695</v>
      </c>
    </row>
    <row r="595" spans="1:2" s="11" customFormat="1" ht="15" x14ac:dyDescent="0.25">
      <c r="A595" s="4">
        <v>2906</v>
      </c>
      <c r="B595" s="1" t="s">
        <v>696</v>
      </c>
    </row>
    <row r="596" spans="1:2" s="11" customFormat="1" ht="15" x14ac:dyDescent="0.25">
      <c r="A596" s="4">
        <v>2910</v>
      </c>
      <c r="B596" s="1" t="s">
        <v>697</v>
      </c>
    </row>
    <row r="597" spans="1:2" s="11" customFormat="1" ht="15" x14ac:dyDescent="0.25">
      <c r="A597" s="4">
        <v>2911</v>
      </c>
      <c r="B597" s="1" t="s">
        <v>698</v>
      </c>
    </row>
    <row r="598" spans="1:2" s="11" customFormat="1" ht="15" x14ac:dyDescent="0.25">
      <c r="A598" s="4">
        <v>2912</v>
      </c>
      <c r="B598" s="1" t="s">
        <v>699</v>
      </c>
    </row>
    <row r="599" spans="1:2" s="11" customFormat="1" ht="15" x14ac:dyDescent="0.25">
      <c r="A599" s="4">
        <v>2913</v>
      </c>
      <c r="B599" s="1" t="s">
        <v>700</v>
      </c>
    </row>
    <row r="600" spans="1:2" s="11" customFormat="1" ht="15" x14ac:dyDescent="0.25">
      <c r="A600" s="4">
        <v>2914</v>
      </c>
      <c r="B600" s="1" t="s">
        <v>701</v>
      </c>
    </row>
    <row r="601" spans="1:2" s="11" customFormat="1" ht="15" x14ac:dyDescent="0.25">
      <c r="A601" s="4">
        <v>2915</v>
      </c>
      <c r="B601" s="1" t="s">
        <v>702</v>
      </c>
    </row>
    <row r="602" spans="1:2" s="11" customFormat="1" ht="15" x14ac:dyDescent="0.25">
      <c r="A602" s="4">
        <v>2916</v>
      </c>
      <c r="B602" s="1" t="s">
        <v>703</v>
      </c>
    </row>
    <row r="603" spans="1:2" s="11" customFormat="1" ht="15" x14ac:dyDescent="0.25">
      <c r="A603" s="4">
        <v>2917</v>
      </c>
      <c r="B603" s="1" t="s">
        <v>704</v>
      </c>
    </row>
    <row r="604" spans="1:2" s="11" customFormat="1" ht="15" x14ac:dyDescent="0.25">
      <c r="A604" s="4">
        <v>2918</v>
      </c>
      <c r="B604" s="1" t="s">
        <v>705</v>
      </c>
    </row>
    <row r="605" spans="1:2" s="11" customFormat="1" ht="15" x14ac:dyDescent="0.25">
      <c r="A605" s="4">
        <v>2919</v>
      </c>
      <c r="B605" s="1" t="s">
        <v>706</v>
      </c>
    </row>
    <row r="606" spans="1:2" s="11" customFormat="1" ht="15" x14ac:dyDescent="0.25">
      <c r="A606" s="4">
        <v>2920</v>
      </c>
      <c r="B606" s="1" t="s">
        <v>707</v>
      </c>
    </row>
    <row r="607" spans="1:2" s="11" customFormat="1" ht="15" x14ac:dyDescent="0.25">
      <c r="A607" s="4">
        <v>2921</v>
      </c>
      <c r="B607" s="1" t="s">
        <v>698</v>
      </c>
    </row>
    <row r="608" spans="1:2" s="11" customFormat="1" ht="15" x14ac:dyDescent="0.25">
      <c r="A608" s="4">
        <v>2933</v>
      </c>
      <c r="B608" s="1" t="s">
        <v>708</v>
      </c>
    </row>
    <row r="609" spans="1:2" s="11" customFormat="1" ht="15" x14ac:dyDescent="0.25">
      <c r="A609" s="4">
        <v>2934</v>
      </c>
      <c r="B609" s="1" t="s">
        <v>709</v>
      </c>
    </row>
    <row r="610" spans="1:2" s="11" customFormat="1" ht="15" x14ac:dyDescent="0.25">
      <c r="A610" s="4">
        <v>2943</v>
      </c>
      <c r="B610" s="1" t="s">
        <v>710</v>
      </c>
    </row>
    <row r="611" spans="1:2" s="11" customFormat="1" ht="15" x14ac:dyDescent="0.25">
      <c r="A611" s="4">
        <v>2944</v>
      </c>
      <c r="B611" s="1" t="s">
        <v>711</v>
      </c>
    </row>
    <row r="612" spans="1:2" s="11" customFormat="1" ht="15" x14ac:dyDescent="0.25">
      <c r="A612" s="4">
        <v>2945</v>
      </c>
      <c r="B612" s="1" t="s">
        <v>712</v>
      </c>
    </row>
    <row r="613" spans="1:2" s="11" customFormat="1" ht="15" x14ac:dyDescent="0.25">
      <c r="A613" s="4">
        <v>2953</v>
      </c>
      <c r="B613" s="1" t="s">
        <v>713</v>
      </c>
    </row>
    <row r="614" spans="1:2" s="11" customFormat="1" ht="15" x14ac:dyDescent="0.25">
      <c r="A614" s="4">
        <v>2954</v>
      </c>
      <c r="B614" s="1" t="s">
        <v>714</v>
      </c>
    </row>
    <row r="615" spans="1:2" s="11" customFormat="1" ht="15" x14ac:dyDescent="0.25">
      <c r="A615" s="4">
        <v>2955</v>
      </c>
      <c r="B615" s="1" t="s">
        <v>715</v>
      </c>
    </row>
    <row r="616" spans="1:2" s="11" customFormat="1" ht="15" x14ac:dyDescent="0.25">
      <c r="A616" s="4">
        <v>4000</v>
      </c>
      <c r="B616" s="1" t="s">
        <v>716</v>
      </c>
    </row>
    <row r="617" spans="1:2" s="11" customFormat="1" ht="15" x14ac:dyDescent="0.25">
      <c r="A617" s="4">
        <v>4004</v>
      </c>
      <c r="B617" s="1" t="s">
        <v>717</v>
      </c>
    </row>
    <row r="618" spans="1:2" s="11" customFormat="1" ht="15" x14ac:dyDescent="0.25">
      <c r="A618" s="4">
        <v>4009</v>
      </c>
      <c r="B618" s="1" t="s">
        <v>718</v>
      </c>
    </row>
    <row r="619" spans="1:2" s="11" customFormat="1" ht="15" x14ac:dyDescent="0.25">
      <c r="A619" s="4">
        <v>4030</v>
      </c>
      <c r="B619" s="1" t="s">
        <v>719</v>
      </c>
    </row>
    <row r="620" spans="1:2" s="11" customFormat="1" ht="15" x14ac:dyDescent="0.25">
      <c r="A620" s="4">
        <v>4031</v>
      </c>
      <c r="B620" s="1" t="s">
        <v>720</v>
      </c>
    </row>
    <row r="621" spans="1:2" s="11" customFormat="1" ht="15" x14ac:dyDescent="0.25">
      <c r="A621" s="4">
        <v>4034</v>
      </c>
      <c r="B621" s="1" t="s">
        <v>721</v>
      </c>
    </row>
    <row r="622" spans="1:2" s="11" customFormat="1" ht="15" x14ac:dyDescent="0.25">
      <c r="A622" s="4">
        <v>4036</v>
      </c>
      <c r="B622" s="1" t="s">
        <v>722</v>
      </c>
    </row>
    <row r="623" spans="1:2" s="11" customFormat="1" ht="15" x14ac:dyDescent="0.25">
      <c r="A623" s="4">
        <v>4039</v>
      </c>
      <c r="B623" s="1" t="s">
        <v>723</v>
      </c>
    </row>
    <row r="624" spans="1:2" s="11" customFormat="1" ht="15" x14ac:dyDescent="0.25">
      <c r="A624" s="4">
        <v>4100</v>
      </c>
      <c r="B624" s="1" t="s">
        <v>724</v>
      </c>
    </row>
    <row r="625" spans="1:2" s="11" customFormat="1" ht="15" x14ac:dyDescent="0.25">
      <c r="A625" s="4">
        <v>4104</v>
      </c>
      <c r="B625" s="1" t="s">
        <v>725</v>
      </c>
    </row>
    <row r="626" spans="1:2" s="11" customFormat="1" ht="15" x14ac:dyDescent="0.25">
      <c r="A626" s="4">
        <v>4109</v>
      </c>
      <c r="B626" s="1" t="s">
        <v>726</v>
      </c>
    </row>
    <row r="627" spans="1:2" s="11" customFormat="1" ht="15" x14ac:dyDescent="0.25">
      <c r="A627" s="4">
        <v>4300</v>
      </c>
      <c r="B627" s="1" t="s">
        <v>727</v>
      </c>
    </row>
    <row r="628" spans="1:2" s="11" customFormat="1" ht="15" x14ac:dyDescent="0.25">
      <c r="A628" s="4">
        <v>4304</v>
      </c>
      <c r="B628" s="1" t="s">
        <v>728</v>
      </c>
    </row>
    <row r="629" spans="1:2" s="11" customFormat="1" ht="15" x14ac:dyDescent="0.25">
      <c r="A629" s="4">
        <v>4309</v>
      </c>
      <c r="B629" s="1" t="s">
        <v>729</v>
      </c>
    </row>
    <row r="630" spans="1:2" s="11" customFormat="1" ht="15" x14ac:dyDescent="0.25">
      <c r="A630" s="4">
        <v>4310</v>
      </c>
      <c r="B630" s="1" t="s">
        <v>21</v>
      </c>
    </row>
    <row r="631" spans="1:2" s="11" customFormat="1" ht="15" x14ac:dyDescent="0.25">
      <c r="A631" s="4">
        <v>4311</v>
      </c>
      <c r="B631" s="1" t="s">
        <v>730</v>
      </c>
    </row>
    <row r="632" spans="1:2" s="11" customFormat="1" ht="15" x14ac:dyDescent="0.25">
      <c r="A632" s="4">
        <v>4312</v>
      </c>
      <c r="B632" s="1" t="s">
        <v>731</v>
      </c>
    </row>
    <row r="633" spans="1:2" s="11" customFormat="1" ht="15" x14ac:dyDescent="0.25">
      <c r="A633" s="4">
        <v>4315</v>
      </c>
      <c r="B633" s="1" t="s">
        <v>732</v>
      </c>
    </row>
    <row r="634" spans="1:2" s="11" customFormat="1" ht="15" x14ac:dyDescent="0.25">
      <c r="A634" s="4">
        <v>4330</v>
      </c>
      <c r="B634" s="1" t="s">
        <v>733</v>
      </c>
    </row>
    <row r="635" spans="1:2" s="11" customFormat="1" ht="15" x14ac:dyDescent="0.25">
      <c r="A635" s="4">
        <v>4331</v>
      </c>
      <c r="B635" s="1" t="s">
        <v>734</v>
      </c>
    </row>
    <row r="636" spans="1:2" s="11" customFormat="1" ht="15" x14ac:dyDescent="0.25">
      <c r="A636" s="4">
        <v>4332</v>
      </c>
      <c r="B636" s="1" t="s">
        <v>735</v>
      </c>
    </row>
    <row r="637" spans="1:2" s="11" customFormat="1" ht="15" x14ac:dyDescent="0.25">
      <c r="A637" s="4">
        <v>4334</v>
      </c>
      <c r="B637" s="1" t="s">
        <v>736</v>
      </c>
    </row>
    <row r="638" spans="1:2" s="11" customFormat="1" ht="15" x14ac:dyDescent="0.25">
      <c r="A638" s="4">
        <v>4336</v>
      </c>
      <c r="B638" s="1" t="s">
        <v>737</v>
      </c>
    </row>
    <row r="639" spans="1:2" s="11" customFormat="1" ht="15" x14ac:dyDescent="0.25">
      <c r="A639" s="4">
        <v>4337</v>
      </c>
      <c r="B639" s="1" t="s">
        <v>738</v>
      </c>
    </row>
    <row r="640" spans="1:2" s="11" customFormat="1" ht="15" x14ac:dyDescent="0.25">
      <c r="A640" s="4">
        <v>4339</v>
      </c>
      <c r="B640" s="1" t="s">
        <v>739</v>
      </c>
    </row>
    <row r="641" spans="1:2" s="11" customFormat="1" ht="15" x14ac:dyDescent="0.25">
      <c r="A641" s="4">
        <v>4400</v>
      </c>
      <c r="B641" s="1" t="s">
        <v>740</v>
      </c>
    </row>
    <row r="642" spans="1:2" s="11" customFormat="1" ht="15" x14ac:dyDescent="0.25">
      <c r="A642" s="4">
        <v>4404</v>
      </c>
      <c r="B642" s="1" t="s">
        <v>741</v>
      </c>
    </row>
    <row r="643" spans="1:2" s="11" customFormat="1" ht="15" x14ac:dyDescent="0.25">
      <c r="A643" s="4">
        <v>4409</v>
      </c>
      <c r="B643" s="1" t="s">
        <v>742</v>
      </c>
    </row>
    <row r="644" spans="1:2" s="11" customFormat="1" ht="15" x14ac:dyDescent="0.25">
      <c r="A644" s="4">
        <v>4410</v>
      </c>
      <c r="B644" s="1" t="s">
        <v>743</v>
      </c>
    </row>
    <row r="645" spans="1:2" s="11" customFormat="1" ht="15" x14ac:dyDescent="0.25">
      <c r="A645" s="4">
        <v>4411</v>
      </c>
      <c r="B645" s="1" t="s">
        <v>744</v>
      </c>
    </row>
    <row r="646" spans="1:2" s="11" customFormat="1" ht="15" x14ac:dyDescent="0.25">
      <c r="A646" s="4">
        <v>4412</v>
      </c>
      <c r="B646" s="1" t="s">
        <v>745</v>
      </c>
    </row>
    <row r="647" spans="1:2" s="11" customFormat="1" ht="15" x14ac:dyDescent="0.25">
      <c r="A647" s="4">
        <v>4415</v>
      </c>
      <c r="B647" s="1" t="s">
        <v>746</v>
      </c>
    </row>
    <row r="648" spans="1:2" s="11" customFormat="1" ht="15" x14ac:dyDescent="0.25">
      <c r="A648" s="4">
        <v>4700</v>
      </c>
      <c r="B648" s="1" t="s">
        <v>23</v>
      </c>
    </row>
    <row r="649" spans="1:2" s="11" customFormat="1" ht="15" x14ac:dyDescent="0.25">
      <c r="A649" s="4">
        <v>4708</v>
      </c>
      <c r="B649" s="1" t="s">
        <v>747</v>
      </c>
    </row>
    <row r="650" spans="1:2" s="11" customFormat="1" ht="15" x14ac:dyDescent="0.25">
      <c r="A650" s="4">
        <v>4709</v>
      </c>
      <c r="B650" s="1" t="s">
        <v>748</v>
      </c>
    </row>
    <row r="651" spans="1:2" s="11" customFormat="1" ht="15" x14ac:dyDescent="0.25">
      <c r="A651" s="4">
        <v>4740</v>
      </c>
      <c r="B651" s="1" t="s">
        <v>749</v>
      </c>
    </row>
    <row r="652" spans="1:2" s="11" customFormat="1" ht="15" x14ac:dyDescent="0.25">
      <c r="A652" s="4">
        <v>4742</v>
      </c>
      <c r="B652" s="1" t="s">
        <v>750</v>
      </c>
    </row>
    <row r="653" spans="1:2" s="11" customFormat="1" ht="15" x14ac:dyDescent="0.25">
      <c r="A653" s="4">
        <v>4745</v>
      </c>
      <c r="B653" s="1" t="s">
        <v>751</v>
      </c>
    </row>
    <row r="654" spans="1:2" s="11" customFormat="1" ht="15" x14ac:dyDescent="0.25">
      <c r="A654" s="4">
        <v>4750</v>
      </c>
      <c r="B654" s="1" t="s">
        <v>752</v>
      </c>
    </row>
    <row r="655" spans="1:2" s="11" customFormat="1" ht="15" x14ac:dyDescent="0.25">
      <c r="A655" s="4">
        <v>4751</v>
      </c>
      <c r="B655" s="1" t="s">
        <v>753</v>
      </c>
    </row>
    <row r="656" spans="1:2" s="11" customFormat="1" ht="15" x14ac:dyDescent="0.25">
      <c r="A656" s="4">
        <v>4752</v>
      </c>
      <c r="B656" s="1" t="s">
        <v>754</v>
      </c>
    </row>
    <row r="657" spans="1:2" s="11" customFormat="1" ht="15" x14ac:dyDescent="0.25">
      <c r="A657" s="4">
        <v>4758</v>
      </c>
      <c r="B657" s="1" t="s">
        <v>755</v>
      </c>
    </row>
    <row r="658" spans="1:2" s="11" customFormat="1" ht="15" x14ac:dyDescent="0.25">
      <c r="A658" s="4">
        <v>4933</v>
      </c>
      <c r="B658" s="1" t="s">
        <v>756</v>
      </c>
    </row>
    <row r="659" spans="1:2" s="11" customFormat="1" ht="15" x14ac:dyDescent="0.25">
      <c r="A659" s="4">
        <v>4934</v>
      </c>
      <c r="B659" s="1" t="s">
        <v>757</v>
      </c>
    </row>
    <row r="660" spans="1:2" s="11" customFormat="1" ht="15" x14ac:dyDescent="0.25">
      <c r="A660" s="4">
        <v>4935</v>
      </c>
      <c r="B660" s="1" t="s">
        <v>758</v>
      </c>
    </row>
    <row r="661" spans="1:2" s="11" customFormat="1" ht="15" x14ac:dyDescent="0.25">
      <c r="A661" s="4">
        <v>4994</v>
      </c>
      <c r="B661" s="1" t="s">
        <v>759</v>
      </c>
    </row>
    <row r="662" spans="1:2" s="11" customFormat="1" ht="15" x14ac:dyDescent="0.25">
      <c r="A662" s="4">
        <v>4999</v>
      </c>
      <c r="B662" s="1" t="s">
        <v>760</v>
      </c>
    </row>
    <row r="663" spans="1:2" s="11" customFormat="1" ht="15" x14ac:dyDescent="0.25">
      <c r="A663" s="4">
        <v>5090</v>
      </c>
      <c r="B663" s="1" t="s">
        <v>761</v>
      </c>
    </row>
    <row r="664" spans="1:2" s="11" customFormat="1" ht="15" x14ac:dyDescent="0.25">
      <c r="A664" s="4">
        <v>5091</v>
      </c>
      <c r="B664" s="1" t="s">
        <v>762</v>
      </c>
    </row>
    <row r="665" spans="1:2" s="11" customFormat="1" ht="15" x14ac:dyDescent="0.25">
      <c r="A665" s="4">
        <v>5095</v>
      </c>
      <c r="B665" s="1" t="s">
        <v>763</v>
      </c>
    </row>
    <row r="666" spans="1:2" s="11" customFormat="1" ht="15" x14ac:dyDescent="0.25">
      <c r="A666" s="4">
        <v>5103</v>
      </c>
      <c r="B666" s="1" t="s">
        <v>764</v>
      </c>
    </row>
    <row r="667" spans="1:2" s="11" customFormat="1" ht="15" x14ac:dyDescent="0.25">
      <c r="A667" s="4">
        <v>5104</v>
      </c>
      <c r="B667" s="1" t="s">
        <v>765</v>
      </c>
    </row>
    <row r="668" spans="1:2" s="11" customFormat="1" ht="15" x14ac:dyDescent="0.25">
      <c r="A668" s="4">
        <v>5105</v>
      </c>
      <c r="B668" s="1" t="s">
        <v>766</v>
      </c>
    </row>
    <row r="669" spans="1:2" s="11" customFormat="1" ht="15" x14ac:dyDescent="0.25">
      <c r="A669" s="4">
        <v>5113</v>
      </c>
      <c r="B669" s="1" t="s">
        <v>767</v>
      </c>
    </row>
    <row r="670" spans="1:2" s="11" customFormat="1" ht="15" x14ac:dyDescent="0.25">
      <c r="A670" s="4">
        <v>5114</v>
      </c>
      <c r="B670" s="1" t="s">
        <v>768</v>
      </c>
    </row>
    <row r="671" spans="1:2" s="11" customFormat="1" ht="15" x14ac:dyDescent="0.25">
      <c r="A671" s="4">
        <v>5115</v>
      </c>
      <c r="B671" s="1" t="s">
        <v>769</v>
      </c>
    </row>
    <row r="672" spans="1:2" s="11" customFormat="1" ht="15" x14ac:dyDescent="0.25">
      <c r="A672" s="4">
        <v>5123</v>
      </c>
      <c r="B672" s="1" t="s">
        <v>770</v>
      </c>
    </row>
    <row r="673" spans="1:2" s="11" customFormat="1" ht="15" x14ac:dyDescent="0.25">
      <c r="A673" s="4">
        <v>5124</v>
      </c>
      <c r="B673" s="1" t="s">
        <v>771</v>
      </c>
    </row>
    <row r="674" spans="1:2" s="11" customFormat="1" ht="15" x14ac:dyDescent="0.25">
      <c r="A674" s="4">
        <v>5125</v>
      </c>
      <c r="B674" s="1" t="s">
        <v>772</v>
      </c>
    </row>
    <row r="675" spans="1:2" s="11" customFormat="1" ht="15" x14ac:dyDescent="0.25">
      <c r="A675" s="4">
        <v>5133</v>
      </c>
      <c r="B675" s="1" t="s">
        <v>773</v>
      </c>
    </row>
    <row r="676" spans="1:2" s="11" customFormat="1" ht="15" x14ac:dyDescent="0.25">
      <c r="A676" s="4">
        <v>5134</v>
      </c>
      <c r="B676" s="1" t="s">
        <v>774</v>
      </c>
    </row>
    <row r="677" spans="1:2" s="11" customFormat="1" ht="15" x14ac:dyDescent="0.25">
      <c r="A677" s="4">
        <v>5135</v>
      </c>
      <c r="B677" s="1" t="s">
        <v>775</v>
      </c>
    </row>
    <row r="678" spans="1:2" s="11" customFormat="1" ht="15" x14ac:dyDescent="0.25">
      <c r="A678" s="4">
        <v>5143</v>
      </c>
      <c r="B678" s="1" t="s">
        <v>776</v>
      </c>
    </row>
    <row r="679" spans="1:2" s="11" customFormat="1" ht="15" x14ac:dyDescent="0.25">
      <c r="A679" s="4">
        <v>5144</v>
      </c>
      <c r="B679" s="1" t="s">
        <v>777</v>
      </c>
    </row>
    <row r="680" spans="1:2" s="11" customFormat="1" ht="15" x14ac:dyDescent="0.25">
      <c r="A680" s="4">
        <v>5145</v>
      </c>
      <c r="B680" s="1" t="s">
        <v>778</v>
      </c>
    </row>
    <row r="681" spans="1:2" s="11" customFormat="1" ht="15" x14ac:dyDescent="0.25">
      <c r="A681" s="4">
        <v>5200</v>
      </c>
      <c r="B681" s="1" t="s">
        <v>779</v>
      </c>
    </row>
    <row r="682" spans="1:2" s="11" customFormat="1" ht="15" x14ac:dyDescent="0.25">
      <c r="A682" s="4">
        <v>5201</v>
      </c>
      <c r="B682" s="1" t="s">
        <v>780</v>
      </c>
    </row>
    <row r="683" spans="1:2" s="11" customFormat="1" ht="15" x14ac:dyDescent="0.25">
      <c r="A683" s="4">
        <v>5208</v>
      </c>
      <c r="B683" s="1" t="s">
        <v>781</v>
      </c>
    </row>
    <row r="684" spans="1:2" s="11" customFormat="1" ht="15" x14ac:dyDescent="0.25">
      <c r="A684" s="4">
        <v>5209</v>
      </c>
      <c r="B684" s="1" t="s">
        <v>782</v>
      </c>
    </row>
    <row r="685" spans="1:2" s="11" customFormat="1" ht="15" x14ac:dyDescent="0.25">
      <c r="A685" s="4">
        <v>5290</v>
      </c>
      <c r="B685" s="1" t="s">
        <v>783</v>
      </c>
    </row>
    <row r="686" spans="1:2" s="11" customFormat="1" ht="15" x14ac:dyDescent="0.25">
      <c r="A686" s="4">
        <v>5291</v>
      </c>
      <c r="B686" s="1" t="s">
        <v>784</v>
      </c>
    </row>
    <row r="687" spans="1:2" s="11" customFormat="1" ht="15" x14ac:dyDescent="0.25">
      <c r="A687" s="4">
        <v>5292</v>
      </c>
      <c r="B687" s="1" t="s">
        <v>785</v>
      </c>
    </row>
    <row r="688" spans="1:2" s="11" customFormat="1" ht="15" x14ac:dyDescent="0.25">
      <c r="A688" s="4">
        <v>5293</v>
      </c>
      <c r="B688" s="1" t="s">
        <v>786</v>
      </c>
    </row>
    <row r="689" spans="1:2" s="11" customFormat="1" ht="15" x14ac:dyDescent="0.25">
      <c r="A689" s="4">
        <v>5295</v>
      </c>
      <c r="B689" s="1" t="s">
        <v>787</v>
      </c>
    </row>
    <row r="690" spans="1:2" s="11" customFormat="1" ht="15" x14ac:dyDescent="0.25">
      <c r="A690" s="4">
        <v>5296</v>
      </c>
      <c r="B690" s="1" t="s">
        <v>788</v>
      </c>
    </row>
    <row r="691" spans="1:2" s="11" customFormat="1" ht="15" x14ac:dyDescent="0.25">
      <c r="A691" s="4">
        <v>5297</v>
      </c>
      <c r="B691" s="1" t="s">
        <v>789</v>
      </c>
    </row>
    <row r="692" spans="1:2" s="11" customFormat="1" ht="15" x14ac:dyDescent="0.25">
      <c r="A692" s="4">
        <v>5303</v>
      </c>
      <c r="B692" s="1" t="s">
        <v>790</v>
      </c>
    </row>
    <row r="693" spans="1:2" s="11" customFormat="1" ht="15" x14ac:dyDescent="0.25">
      <c r="A693" s="4">
        <v>5304</v>
      </c>
      <c r="B693" s="1" t="s">
        <v>791</v>
      </c>
    </row>
    <row r="694" spans="1:2" s="11" customFormat="1" ht="15" x14ac:dyDescent="0.25">
      <c r="A694" s="4">
        <v>5305</v>
      </c>
      <c r="B694" s="1" t="s">
        <v>792</v>
      </c>
    </row>
    <row r="695" spans="1:2" s="11" customFormat="1" ht="15" x14ac:dyDescent="0.25">
      <c r="A695" s="4">
        <v>5313</v>
      </c>
      <c r="B695" s="1" t="s">
        <v>793</v>
      </c>
    </row>
    <row r="696" spans="1:2" s="11" customFormat="1" ht="15" x14ac:dyDescent="0.25">
      <c r="A696" s="4">
        <v>5314</v>
      </c>
      <c r="B696" s="1" t="s">
        <v>794</v>
      </c>
    </row>
    <row r="697" spans="1:2" s="11" customFormat="1" ht="15" x14ac:dyDescent="0.25">
      <c r="A697" s="4">
        <v>5315</v>
      </c>
      <c r="B697" s="1" t="s">
        <v>795</v>
      </c>
    </row>
    <row r="698" spans="1:2" s="11" customFormat="1" ht="15" x14ac:dyDescent="0.25">
      <c r="A698" s="4">
        <v>5323</v>
      </c>
      <c r="B698" s="1" t="s">
        <v>796</v>
      </c>
    </row>
    <row r="699" spans="1:2" s="11" customFormat="1" ht="15" x14ac:dyDescent="0.25">
      <c r="A699" s="4">
        <v>5324</v>
      </c>
      <c r="B699" s="1" t="s">
        <v>797</v>
      </c>
    </row>
    <row r="700" spans="1:2" s="11" customFormat="1" ht="15" x14ac:dyDescent="0.25">
      <c r="A700" s="4">
        <v>5325</v>
      </c>
      <c r="B700" s="1" t="s">
        <v>798</v>
      </c>
    </row>
    <row r="701" spans="1:2" s="11" customFormat="1" ht="15" x14ac:dyDescent="0.25">
      <c r="A701" s="4">
        <v>5333</v>
      </c>
      <c r="B701" s="1" t="s">
        <v>799</v>
      </c>
    </row>
    <row r="702" spans="1:2" s="11" customFormat="1" ht="15" x14ac:dyDescent="0.25">
      <c r="A702" s="4">
        <v>5334</v>
      </c>
      <c r="B702" s="1" t="s">
        <v>800</v>
      </c>
    </row>
    <row r="703" spans="1:2" s="11" customFormat="1" ht="15" x14ac:dyDescent="0.25">
      <c r="A703" s="4">
        <v>5335</v>
      </c>
      <c r="B703" s="1" t="s">
        <v>801</v>
      </c>
    </row>
    <row r="704" spans="1:2" s="11" customFormat="1" ht="15" x14ac:dyDescent="0.25">
      <c r="A704" s="4">
        <v>5343</v>
      </c>
      <c r="B704" s="1" t="s">
        <v>802</v>
      </c>
    </row>
    <row r="705" spans="1:2" s="11" customFormat="1" ht="15" x14ac:dyDescent="0.25">
      <c r="A705" s="4">
        <v>5344</v>
      </c>
      <c r="B705" s="1" t="s">
        <v>803</v>
      </c>
    </row>
    <row r="706" spans="1:2" s="11" customFormat="1" ht="15" x14ac:dyDescent="0.25">
      <c r="A706" s="4">
        <v>5345</v>
      </c>
      <c r="B706" s="1" t="s">
        <v>804</v>
      </c>
    </row>
    <row r="707" spans="1:2" s="11" customFormat="1" ht="15" x14ac:dyDescent="0.25">
      <c r="A707" s="4">
        <v>5353</v>
      </c>
      <c r="B707" s="1" t="s">
        <v>805</v>
      </c>
    </row>
    <row r="708" spans="1:2" s="11" customFormat="1" ht="15" x14ac:dyDescent="0.25">
      <c r="A708" s="4">
        <v>5354</v>
      </c>
      <c r="B708" s="1" t="s">
        <v>806</v>
      </c>
    </row>
    <row r="709" spans="1:2" s="11" customFormat="1" ht="15" x14ac:dyDescent="0.25">
      <c r="A709" s="4">
        <v>5355</v>
      </c>
      <c r="B709" s="1" t="s">
        <v>807</v>
      </c>
    </row>
    <row r="710" spans="1:2" s="11" customFormat="1" ht="15" x14ac:dyDescent="0.25">
      <c r="A710" s="4">
        <v>5393</v>
      </c>
      <c r="B710" s="1" t="s">
        <v>808</v>
      </c>
    </row>
    <row r="711" spans="1:2" s="11" customFormat="1" ht="15" x14ac:dyDescent="0.25">
      <c r="A711" s="4">
        <v>5394</v>
      </c>
      <c r="B711" s="1" t="s">
        <v>809</v>
      </c>
    </row>
    <row r="712" spans="1:2" s="11" customFormat="1" ht="15" x14ac:dyDescent="0.25">
      <c r="A712" s="4">
        <v>5395</v>
      </c>
      <c r="B712" s="1" t="s">
        <v>810</v>
      </c>
    </row>
    <row r="713" spans="1:2" s="11" customFormat="1" ht="15" x14ac:dyDescent="0.25">
      <c r="A713" s="4">
        <v>5523</v>
      </c>
      <c r="B713" s="1" t="s">
        <v>811</v>
      </c>
    </row>
    <row r="714" spans="1:2" s="11" customFormat="1" ht="15" x14ac:dyDescent="0.25">
      <c r="A714" s="4">
        <v>5524</v>
      </c>
      <c r="B714" s="1" t="s">
        <v>812</v>
      </c>
    </row>
    <row r="715" spans="1:2" s="11" customFormat="1" ht="15" x14ac:dyDescent="0.25">
      <c r="A715" s="4">
        <v>5525</v>
      </c>
      <c r="B715" s="1" t="s">
        <v>813</v>
      </c>
    </row>
    <row r="716" spans="1:2" s="11" customFormat="1" ht="15" x14ac:dyDescent="0.25">
      <c r="A716" s="4">
        <v>5530</v>
      </c>
      <c r="B716" s="1" t="s">
        <v>814</v>
      </c>
    </row>
    <row r="717" spans="1:2" s="11" customFormat="1" ht="15" x14ac:dyDescent="0.25">
      <c r="A717" s="4">
        <v>5531</v>
      </c>
      <c r="B717" s="1" t="s">
        <v>815</v>
      </c>
    </row>
    <row r="718" spans="1:2" s="11" customFormat="1" ht="15" x14ac:dyDescent="0.25">
      <c r="A718" s="4">
        <v>5532</v>
      </c>
      <c r="B718" s="1" t="s">
        <v>816</v>
      </c>
    </row>
    <row r="719" spans="1:2" s="11" customFormat="1" ht="15" x14ac:dyDescent="0.25">
      <c r="A719" s="4">
        <v>5533</v>
      </c>
      <c r="B719" s="1" t="s">
        <v>817</v>
      </c>
    </row>
    <row r="720" spans="1:2" s="11" customFormat="1" ht="15" x14ac:dyDescent="0.25">
      <c r="A720" s="4">
        <v>5563</v>
      </c>
      <c r="B720" s="1" t="s">
        <v>818</v>
      </c>
    </row>
    <row r="721" spans="1:2" s="11" customFormat="1" ht="15" x14ac:dyDescent="0.25">
      <c r="A721" s="4">
        <v>5564</v>
      </c>
      <c r="B721" s="1" t="s">
        <v>819</v>
      </c>
    </row>
    <row r="722" spans="1:2" s="11" customFormat="1" ht="15" x14ac:dyDescent="0.25">
      <c r="A722" s="4">
        <v>5565</v>
      </c>
      <c r="B722" s="1" t="s">
        <v>820</v>
      </c>
    </row>
    <row r="723" spans="1:2" s="11" customFormat="1" ht="15" x14ac:dyDescent="0.25">
      <c r="A723" s="4">
        <v>5566</v>
      </c>
      <c r="B723" s="1" t="s">
        <v>821</v>
      </c>
    </row>
    <row r="724" spans="1:2" s="11" customFormat="1" ht="15" x14ac:dyDescent="0.25">
      <c r="A724" s="4">
        <v>5580</v>
      </c>
      <c r="B724" s="1" t="s">
        <v>822</v>
      </c>
    </row>
    <row r="725" spans="1:2" s="11" customFormat="1" ht="15" x14ac:dyDescent="0.25">
      <c r="A725" s="4">
        <v>5585</v>
      </c>
      <c r="B725" s="1" t="s">
        <v>823</v>
      </c>
    </row>
    <row r="726" spans="1:2" s="11" customFormat="1" ht="15" x14ac:dyDescent="0.25">
      <c r="A726" s="4">
        <v>5590</v>
      </c>
      <c r="B726" s="1" t="s">
        <v>824</v>
      </c>
    </row>
    <row r="727" spans="1:2" s="11" customFormat="1" ht="15" x14ac:dyDescent="0.25">
      <c r="A727" s="4">
        <v>5593</v>
      </c>
      <c r="B727" s="1" t="s">
        <v>825</v>
      </c>
    </row>
    <row r="728" spans="1:2" s="11" customFormat="1" ht="15" x14ac:dyDescent="0.25">
      <c r="A728" s="4">
        <v>5595</v>
      </c>
      <c r="B728" s="1" t="s">
        <v>826</v>
      </c>
    </row>
    <row r="729" spans="1:2" s="11" customFormat="1" ht="15" x14ac:dyDescent="0.25">
      <c r="A729" s="4">
        <v>5598</v>
      </c>
      <c r="B729" s="1" t="s">
        <v>827</v>
      </c>
    </row>
    <row r="730" spans="1:2" s="11" customFormat="1" ht="15" x14ac:dyDescent="0.25">
      <c r="A730" s="4">
        <v>5933</v>
      </c>
      <c r="B730" s="1" t="s">
        <v>828</v>
      </c>
    </row>
    <row r="731" spans="1:2" s="11" customFormat="1" ht="15" x14ac:dyDescent="0.25">
      <c r="A731" s="4">
        <v>5934</v>
      </c>
      <c r="B731" s="1" t="s">
        <v>829</v>
      </c>
    </row>
    <row r="732" spans="1:2" s="11" customFormat="1" ht="15" x14ac:dyDescent="0.25">
      <c r="A732" s="4">
        <v>5943</v>
      </c>
      <c r="B732" s="1" t="s">
        <v>830</v>
      </c>
    </row>
    <row r="733" spans="1:2" s="11" customFormat="1" ht="15" x14ac:dyDescent="0.25">
      <c r="A733" s="4">
        <v>5944</v>
      </c>
      <c r="B733" s="1" t="s">
        <v>831</v>
      </c>
    </row>
    <row r="734" spans="1:2" s="11" customFormat="1" ht="15" x14ac:dyDescent="0.25">
      <c r="A734" s="4">
        <v>5945</v>
      </c>
      <c r="B734" s="1" t="s">
        <v>832</v>
      </c>
    </row>
    <row r="735" spans="1:2" s="11" customFormat="1" ht="15" x14ac:dyDescent="0.25">
      <c r="A735" s="4">
        <v>5953</v>
      </c>
      <c r="B735" s="1" t="s">
        <v>833</v>
      </c>
    </row>
    <row r="736" spans="1:2" s="11" customFormat="1" ht="15" x14ac:dyDescent="0.25">
      <c r="A736" s="4">
        <v>5954</v>
      </c>
      <c r="B736" s="1" t="s">
        <v>834</v>
      </c>
    </row>
    <row r="737" spans="1:2" s="11" customFormat="1" ht="15" x14ac:dyDescent="0.25">
      <c r="A737" s="4">
        <v>5955</v>
      </c>
      <c r="B737" s="1" t="s">
        <v>835</v>
      </c>
    </row>
    <row r="738" spans="1:2" s="11" customFormat="1" ht="15" x14ac:dyDescent="0.25">
      <c r="A738" s="4">
        <v>5990</v>
      </c>
      <c r="B738" s="1" t="s">
        <v>836</v>
      </c>
    </row>
    <row r="739" spans="1:2" s="11" customFormat="1" ht="15" x14ac:dyDescent="0.25">
      <c r="A739" s="4">
        <v>5991</v>
      </c>
      <c r="B739" s="1" t="s">
        <v>837</v>
      </c>
    </row>
    <row r="740" spans="1:2" s="11" customFormat="1" ht="15" x14ac:dyDescent="0.25">
      <c r="A740" s="4">
        <v>5992</v>
      </c>
      <c r="B740" s="1" t="s">
        <v>838</v>
      </c>
    </row>
    <row r="741" spans="1:2" s="11" customFormat="1" ht="15" x14ac:dyDescent="0.25">
      <c r="A741" s="4">
        <v>5993</v>
      </c>
      <c r="B741" s="1" t="s">
        <v>839</v>
      </c>
    </row>
    <row r="742" spans="1:2" s="11" customFormat="1" ht="15" x14ac:dyDescent="0.25">
      <c r="A742" s="4">
        <v>5994</v>
      </c>
      <c r="B742" s="1" t="s">
        <v>840</v>
      </c>
    </row>
    <row r="743" spans="1:2" s="11" customFormat="1" ht="15" x14ac:dyDescent="0.25">
      <c r="A743" s="4">
        <v>6060</v>
      </c>
      <c r="B743" s="1" t="s">
        <v>841</v>
      </c>
    </row>
    <row r="744" spans="1:2" s="11" customFormat="1" ht="15" x14ac:dyDescent="0.25">
      <c r="A744" s="4">
        <v>6061</v>
      </c>
      <c r="B744" s="1" t="s">
        <v>842</v>
      </c>
    </row>
    <row r="745" spans="1:2" s="11" customFormat="1" ht="15" x14ac:dyDescent="0.25">
      <c r="A745" s="4">
        <v>6062</v>
      </c>
      <c r="B745" s="1" t="s">
        <v>843</v>
      </c>
    </row>
    <row r="746" spans="1:2" s="11" customFormat="1" ht="15" x14ac:dyDescent="0.25">
      <c r="A746" s="4">
        <v>6080</v>
      </c>
      <c r="B746" s="1" t="s">
        <v>844</v>
      </c>
    </row>
    <row r="747" spans="1:2" s="11" customFormat="1" ht="15" x14ac:dyDescent="0.25">
      <c r="A747" s="4">
        <v>6081</v>
      </c>
      <c r="B747" s="1" t="s">
        <v>845</v>
      </c>
    </row>
    <row r="748" spans="1:2" s="11" customFormat="1" ht="15" x14ac:dyDescent="0.25">
      <c r="A748" s="4">
        <v>6082</v>
      </c>
      <c r="B748" s="1" t="s">
        <v>846</v>
      </c>
    </row>
    <row r="749" spans="1:2" s="11" customFormat="1" ht="15" x14ac:dyDescent="0.25">
      <c r="A749" s="4">
        <v>6090</v>
      </c>
      <c r="B749" s="1" t="s">
        <v>847</v>
      </c>
    </row>
    <row r="750" spans="1:2" s="11" customFormat="1" ht="15" x14ac:dyDescent="0.25">
      <c r="A750" s="4">
        <v>6091</v>
      </c>
      <c r="B750" s="1" t="s">
        <v>848</v>
      </c>
    </row>
    <row r="751" spans="1:2" s="11" customFormat="1" ht="15" x14ac:dyDescent="0.25">
      <c r="A751" s="4">
        <v>6092</v>
      </c>
      <c r="B751" s="1" t="s">
        <v>849</v>
      </c>
    </row>
    <row r="752" spans="1:2" s="11" customFormat="1" ht="15" x14ac:dyDescent="0.25">
      <c r="A752" s="4">
        <v>6300</v>
      </c>
      <c r="B752" s="1" t="s">
        <v>850</v>
      </c>
    </row>
    <row r="753" spans="1:2" s="11" customFormat="1" ht="15" x14ac:dyDescent="0.25">
      <c r="A753" s="4">
        <v>6301</v>
      </c>
      <c r="B753" s="1" t="s">
        <v>851</v>
      </c>
    </row>
    <row r="754" spans="1:2" s="11" customFormat="1" ht="15" x14ac:dyDescent="0.25">
      <c r="A754" s="4">
        <v>6341</v>
      </c>
      <c r="B754" s="1" t="s">
        <v>852</v>
      </c>
    </row>
    <row r="755" spans="1:2" s="11" customFormat="1" ht="15" x14ac:dyDescent="0.25">
      <c r="A755" s="4">
        <v>6342</v>
      </c>
      <c r="B755" s="1" t="s">
        <v>853</v>
      </c>
    </row>
    <row r="756" spans="1:2" s="11" customFormat="1" ht="15" x14ac:dyDescent="0.25">
      <c r="A756" s="4">
        <v>6391</v>
      </c>
      <c r="B756" s="1" t="s">
        <v>854</v>
      </c>
    </row>
    <row r="757" spans="1:2" s="11" customFormat="1" ht="15" x14ac:dyDescent="0.25">
      <c r="A757" s="4">
        <v>6392</v>
      </c>
      <c r="B757" s="1" t="s">
        <v>855</v>
      </c>
    </row>
    <row r="758" spans="1:2" s="11" customFormat="1" ht="15" x14ac:dyDescent="0.25">
      <c r="A758" s="4">
        <v>6440</v>
      </c>
      <c r="B758" s="1" t="s">
        <v>856</v>
      </c>
    </row>
    <row r="759" spans="1:2" s="11" customFormat="1" ht="15" x14ac:dyDescent="0.25">
      <c r="A759" s="4">
        <v>6442</v>
      </c>
      <c r="B759" s="1" t="s">
        <v>857</v>
      </c>
    </row>
    <row r="760" spans="1:2" s="11" customFormat="1" ht="15" x14ac:dyDescent="0.25">
      <c r="A760" s="4">
        <v>6450</v>
      </c>
      <c r="B760" s="1" t="s">
        <v>858</v>
      </c>
    </row>
    <row r="761" spans="1:2" s="11" customFormat="1" ht="15" x14ac:dyDescent="0.25">
      <c r="A761" s="4">
        <v>6457</v>
      </c>
      <c r="B761" s="1" t="s">
        <v>859</v>
      </c>
    </row>
    <row r="762" spans="1:2" s="11" customFormat="1" ht="15" x14ac:dyDescent="0.25">
      <c r="A762" s="4">
        <v>6510</v>
      </c>
      <c r="B762" s="1" t="s">
        <v>860</v>
      </c>
    </row>
    <row r="763" spans="1:2" s="11" customFormat="1" ht="15" x14ac:dyDescent="0.25">
      <c r="A763" s="4">
        <v>6511</v>
      </c>
      <c r="B763" s="1" t="s">
        <v>861</v>
      </c>
    </row>
    <row r="764" spans="1:2" s="11" customFormat="1" ht="15" x14ac:dyDescent="0.25">
      <c r="A764" s="4">
        <v>6610</v>
      </c>
      <c r="B764" s="1" t="s">
        <v>862</v>
      </c>
    </row>
    <row r="765" spans="1:2" s="11" customFormat="1" ht="15" x14ac:dyDescent="0.25">
      <c r="A765" s="4">
        <v>6611</v>
      </c>
      <c r="B765" s="1" t="s">
        <v>863</v>
      </c>
    </row>
    <row r="766" spans="1:2" s="11" customFormat="1" ht="15" x14ac:dyDescent="0.25">
      <c r="A766" s="4">
        <v>6612</v>
      </c>
      <c r="B766" s="1" t="s">
        <v>864</v>
      </c>
    </row>
    <row r="767" spans="1:2" s="11" customFormat="1" ht="15" x14ac:dyDescent="0.25">
      <c r="A767" s="4">
        <v>6613</v>
      </c>
      <c r="B767" s="1" t="s">
        <v>865</v>
      </c>
    </row>
    <row r="768" spans="1:2" s="11" customFormat="1" ht="15" x14ac:dyDescent="0.25">
      <c r="A768" s="4">
        <v>6615</v>
      </c>
      <c r="B768" s="1" t="s">
        <v>866</v>
      </c>
    </row>
    <row r="769" spans="1:2" s="11" customFormat="1" ht="15" x14ac:dyDescent="0.25">
      <c r="A769" s="4">
        <v>6616</v>
      </c>
      <c r="B769" s="1" t="s">
        <v>867</v>
      </c>
    </row>
    <row r="770" spans="1:2" s="11" customFormat="1" ht="15" x14ac:dyDescent="0.25">
      <c r="A770" s="4">
        <v>6617</v>
      </c>
      <c r="B770" s="1" t="s">
        <v>868</v>
      </c>
    </row>
    <row r="771" spans="1:2" s="11" customFormat="1" ht="15" x14ac:dyDescent="0.25">
      <c r="A771" s="4">
        <v>6618</v>
      </c>
      <c r="B771" s="1" t="s">
        <v>869</v>
      </c>
    </row>
    <row r="772" spans="1:2" s="11" customFormat="1" ht="15" x14ac:dyDescent="0.25">
      <c r="A772" s="4">
        <v>6620</v>
      </c>
      <c r="B772" s="1" t="s">
        <v>870</v>
      </c>
    </row>
    <row r="773" spans="1:2" s="11" customFormat="1" ht="15" x14ac:dyDescent="0.25">
      <c r="A773" s="4">
        <v>6621</v>
      </c>
      <c r="B773" s="1" t="s">
        <v>871</v>
      </c>
    </row>
    <row r="774" spans="1:2" s="11" customFormat="1" ht="15" x14ac:dyDescent="0.25">
      <c r="A774" s="4">
        <v>6622</v>
      </c>
      <c r="B774" s="1" t="s">
        <v>872</v>
      </c>
    </row>
    <row r="775" spans="1:2" s="11" customFormat="1" ht="15" x14ac:dyDescent="0.25">
      <c r="A775" s="4">
        <v>6623</v>
      </c>
      <c r="B775" s="1" t="s">
        <v>873</v>
      </c>
    </row>
    <row r="776" spans="1:2" s="11" customFormat="1" ht="15" x14ac:dyDescent="0.25">
      <c r="A776" s="4">
        <v>6624</v>
      </c>
      <c r="B776" s="1" t="s">
        <v>874</v>
      </c>
    </row>
    <row r="777" spans="1:2" s="11" customFormat="1" ht="15" x14ac:dyDescent="0.25">
      <c r="A777" s="4">
        <v>6630</v>
      </c>
      <c r="B777" s="1" t="s">
        <v>875</v>
      </c>
    </row>
    <row r="778" spans="1:2" s="11" customFormat="1" ht="15" x14ac:dyDescent="0.25">
      <c r="A778" s="4">
        <v>6631</v>
      </c>
      <c r="B778" s="1" t="s">
        <v>876</v>
      </c>
    </row>
    <row r="779" spans="1:2" s="11" customFormat="1" ht="15" x14ac:dyDescent="0.25">
      <c r="A779" s="4">
        <v>6632</v>
      </c>
      <c r="B779" s="1" t="s">
        <v>877</v>
      </c>
    </row>
    <row r="780" spans="1:2" s="11" customFormat="1" ht="15" x14ac:dyDescent="0.25">
      <c r="A780" s="4">
        <v>6633</v>
      </c>
      <c r="B780" s="1" t="s">
        <v>878</v>
      </c>
    </row>
    <row r="781" spans="1:2" s="11" customFormat="1" ht="15" x14ac:dyDescent="0.25">
      <c r="A781" s="4">
        <v>6640</v>
      </c>
      <c r="B781" s="1" t="s">
        <v>879</v>
      </c>
    </row>
    <row r="782" spans="1:2" s="11" customFormat="1" ht="15" x14ac:dyDescent="0.25">
      <c r="A782" s="4">
        <v>6641</v>
      </c>
      <c r="B782" s="1" t="s">
        <v>880</v>
      </c>
    </row>
    <row r="783" spans="1:2" s="11" customFormat="1" ht="15" x14ac:dyDescent="0.25">
      <c r="A783" s="4">
        <v>6642</v>
      </c>
      <c r="B783" s="1" t="s">
        <v>881</v>
      </c>
    </row>
    <row r="784" spans="1:2" s="11" customFormat="1" ht="15" x14ac:dyDescent="0.25">
      <c r="A784" s="4">
        <v>6643</v>
      </c>
      <c r="B784" s="1" t="s">
        <v>882</v>
      </c>
    </row>
    <row r="785" spans="1:2" s="11" customFormat="1" ht="15" x14ac:dyDescent="0.25">
      <c r="A785" s="4">
        <v>6650</v>
      </c>
      <c r="B785" s="1" t="s">
        <v>883</v>
      </c>
    </row>
    <row r="786" spans="1:2" s="11" customFormat="1" ht="15" x14ac:dyDescent="0.25">
      <c r="A786" s="4">
        <v>6651</v>
      </c>
      <c r="B786" s="1" t="s">
        <v>884</v>
      </c>
    </row>
    <row r="787" spans="1:2" s="11" customFormat="1" ht="15" x14ac:dyDescent="0.25">
      <c r="A787" s="4">
        <v>6652</v>
      </c>
      <c r="B787" s="1" t="s">
        <v>885</v>
      </c>
    </row>
    <row r="788" spans="1:2" s="11" customFormat="1" ht="15" x14ac:dyDescent="0.25">
      <c r="A788" s="4">
        <v>6653</v>
      </c>
      <c r="B788" s="1" t="s">
        <v>886</v>
      </c>
    </row>
    <row r="789" spans="1:2" s="11" customFormat="1" ht="15" x14ac:dyDescent="0.25">
      <c r="A789" s="4">
        <v>6654</v>
      </c>
      <c r="B789" s="1" t="s">
        <v>887</v>
      </c>
    </row>
    <row r="790" spans="1:2" s="11" customFormat="1" ht="15" x14ac:dyDescent="0.25">
      <c r="A790" s="4">
        <v>6655</v>
      </c>
      <c r="B790" s="1" t="s">
        <v>888</v>
      </c>
    </row>
    <row r="791" spans="1:2" s="11" customFormat="1" ht="15" x14ac:dyDescent="0.25">
      <c r="A791" s="4">
        <v>6656</v>
      </c>
      <c r="B791" s="1" t="s">
        <v>889</v>
      </c>
    </row>
    <row r="792" spans="1:2" s="11" customFormat="1" ht="15" x14ac:dyDescent="0.25">
      <c r="A792" s="4">
        <v>6657</v>
      </c>
      <c r="B792" s="1" t="s">
        <v>890</v>
      </c>
    </row>
    <row r="793" spans="1:2" s="11" customFormat="1" ht="15" x14ac:dyDescent="0.25">
      <c r="A793" s="4">
        <v>6660</v>
      </c>
      <c r="B793" s="1" t="s">
        <v>891</v>
      </c>
    </row>
    <row r="794" spans="1:2" s="11" customFormat="1" ht="15" x14ac:dyDescent="0.25">
      <c r="A794" s="4">
        <v>6661</v>
      </c>
      <c r="B794" s="1" t="s">
        <v>892</v>
      </c>
    </row>
    <row r="795" spans="1:2" s="11" customFormat="1" ht="15" x14ac:dyDescent="0.25">
      <c r="A795" s="4">
        <v>6662</v>
      </c>
      <c r="B795" s="1" t="s">
        <v>893</v>
      </c>
    </row>
    <row r="796" spans="1:2" s="11" customFormat="1" ht="15" x14ac:dyDescent="0.25">
      <c r="A796" s="4">
        <v>6663</v>
      </c>
      <c r="B796" s="1" t="s">
        <v>894</v>
      </c>
    </row>
    <row r="797" spans="1:2" s="11" customFormat="1" ht="15" x14ac:dyDescent="0.25">
      <c r="A797" s="4">
        <v>6665</v>
      </c>
      <c r="B797" s="1" t="s">
        <v>895</v>
      </c>
    </row>
    <row r="798" spans="1:2" s="11" customFormat="1" ht="15" x14ac:dyDescent="0.25">
      <c r="A798" s="4">
        <v>6666</v>
      </c>
      <c r="B798" s="1" t="s">
        <v>896</v>
      </c>
    </row>
    <row r="799" spans="1:2" s="11" customFormat="1" ht="15" x14ac:dyDescent="0.25">
      <c r="A799" s="4">
        <v>6667</v>
      </c>
      <c r="B799" s="1" t="s">
        <v>897</v>
      </c>
    </row>
    <row r="800" spans="1:2" s="11" customFormat="1" ht="15" x14ac:dyDescent="0.25">
      <c r="A800" s="4">
        <v>6668</v>
      </c>
      <c r="B800" s="1" t="s">
        <v>898</v>
      </c>
    </row>
    <row r="801" spans="1:2" s="11" customFormat="1" ht="15" x14ac:dyDescent="0.25">
      <c r="A801" s="4">
        <v>6670</v>
      </c>
      <c r="B801" s="1" t="s">
        <v>899</v>
      </c>
    </row>
    <row r="802" spans="1:2" s="11" customFormat="1" ht="15" x14ac:dyDescent="0.25">
      <c r="A802" s="4">
        <v>6671</v>
      </c>
      <c r="B802" s="1" t="s">
        <v>900</v>
      </c>
    </row>
    <row r="803" spans="1:2" s="11" customFormat="1" ht="15" x14ac:dyDescent="0.25">
      <c r="A803" s="4">
        <v>6672</v>
      </c>
      <c r="B803" s="1" t="s">
        <v>901</v>
      </c>
    </row>
    <row r="804" spans="1:2" s="11" customFormat="1" ht="15" x14ac:dyDescent="0.25">
      <c r="A804" s="4">
        <v>6673</v>
      </c>
      <c r="B804" s="1" t="s">
        <v>902</v>
      </c>
    </row>
    <row r="805" spans="1:2" s="11" customFormat="1" ht="15" x14ac:dyDescent="0.25">
      <c r="A805" s="4">
        <v>6675</v>
      </c>
      <c r="B805" s="1" t="s">
        <v>903</v>
      </c>
    </row>
    <row r="806" spans="1:2" s="11" customFormat="1" ht="15" x14ac:dyDescent="0.25">
      <c r="A806" s="4">
        <v>6676</v>
      </c>
      <c r="B806" s="1" t="s">
        <v>904</v>
      </c>
    </row>
    <row r="807" spans="1:2" s="11" customFormat="1" ht="15" x14ac:dyDescent="0.25">
      <c r="A807" s="4">
        <v>6677</v>
      </c>
      <c r="B807" s="1" t="s">
        <v>905</v>
      </c>
    </row>
    <row r="808" spans="1:2" s="11" customFormat="1" ht="15" x14ac:dyDescent="0.25">
      <c r="A808" s="4">
        <v>6678</v>
      </c>
      <c r="B808" s="1" t="s">
        <v>906</v>
      </c>
    </row>
    <row r="809" spans="1:2" s="11" customFormat="1" ht="15" x14ac:dyDescent="0.25">
      <c r="A809" s="4">
        <v>6733</v>
      </c>
      <c r="B809" s="1" t="s">
        <v>907</v>
      </c>
    </row>
    <row r="810" spans="1:2" s="11" customFormat="1" ht="15" x14ac:dyDescent="0.25">
      <c r="A810" s="4">
        <v>6734</v>
      </c>
      <c r="B810" s="1" t="s">
        <v>908</v>
      </c>
    </row>
    <row r="811" spans="1:2" s="11" customFormat="1" ht="15" x14ac:dyDescent="0.25">
      <c r="A811" s="4">
        <v>6735</v>
      </c>
      <c r="B811" s="1" t="s">
        <v>909</v>
      </c>
    </row>
    <row r="812" spans="1:2" s="11" customFormat="1" ht="15" x14ac:dyDescent="0.25">
      <c r="A812" s="4">
        <v>6930</v>
      </c>
      <c r="B812" s="1" t="s">
        <v>910</v>
      </c>
    </row>
    <row r="813" spans="1:2" s="11" customFormat="1" ht="15" x14ac:dyDescent="0.25">
      <c r="A813" s="4">
        <v>6931</v>
      </c>
      <c r="B813" s="1" t="s">
        <v>911</v>
      </c>
    </row>
    <row r="814" spans="1:2" s="11" customFormat="1" ht="15" x14ac:dyDescent="0.25">
      <c r="A814" s="4">
        <v>6932</v>
      </c>
      <c r="B814" s="1" t="s">
        <v>912</v>
      </c>
    </row>
    <row r="815" spans="1:2" s="11" customFormat="1" ht="15" x14ac:dyDescent="0.25">
      <c r="A815" s="4">
        <v>6933</v>
      </c>
      <c r="B815" s="1" t="s">
        <v>913</v>
      </c>
    </row>
    <row r="816" spans="1:2" s="11" customFormat="1" ht="15" x14ac:dyDescent="0.25">
      <c r="A816" s="4">
        <v>6954</v>
      </c>
      <c r="B816" s="1" t="s">
        <v>914</v>
      </c>
    </row>
    <row r="817" spans="1:2" s="11" customFormat="1" ht="15" x14ac:dyDescent="0.25">
      <c r="A817" s="4">
        <v>6959</v>
      </c>
      <c r="B817" s="1" t="s">
        <v>915</v>
      </c>
    </row>
    <row r="818" spans="1:2" s="11" customFormat="1" ht="15" x14ac:dyDescent="0.25">
      <c r="A818" s="4">
        <v>6960</v>
      </c>
      <c r="B818" s="1" t="s">
        <v>916</v>
      </c>
    </row>
    <row r="819" spans="1:2" s="11" customFormat="1" ht="15" x14ac:dyDescent="0.25">
      <c r="A819" s="4">
        <v>6961</v>
      </c>
      <c r="B819" s="1" t="s">
        <v>917</v>
      </c>
    </row>
    <row r="820" spans="1:2" s="11" customFormat="1" ht="15" x14ac:dyDescent="0.25">
      <c r="A820" s="4">
        <v>6962</v>
      </c>
      <c r="B820" s="1" t="s">
        <v>918</v>
      </c>
    </row>
    <row r="821" spans="1:2" s="11" customFormat="1" ht="15" x14ac:dyDescent="0.25">
      <c r="A821" s="4">
        <v>6963</v>
      </c>
      <c r="B821" s="1" t="s">
        <v>919</v>
      </c>
    </row>
    <row r="822" spans="1:2" s="11" customFormat="1" ht="15" x14ac:dyDescent="0.25">
      <c r="A822" s="4">
        <v>6965</v>
      </c>
      <c r="B822" s="1" t="s">
        <v>920</v>
      </c>
    </row>
    <row r="823" spans="1:2" s="11" customFormat="1" ht="15" x14ac:dyDescent="0.25">
      <c r="A823" s="4">
        <v>6966</v>
      </c>
      <c r="B823" s="1" t="s">
        <v>921</v>
      </c>
    </row>
    <row r="824" spans="1:2" s="11" customFormat="1" ht="15" x14ac:dyDescent="0.25">
      <c r="A824" s="4">
        <v>6967</v>
      </c>
      <c r="B824" s="1" t="s">
        <v>922</v>
      </c>
    </row>
    <row r="825" spans="1:2" s="11" customFormat="1" ht="15" x14ac:dyDescent="0.25">
      <c r="A825" s="4">
        <v>6968</v>
      </c>
      <c r="B825" s="1" t="s">
        <v>923</v>
      </c>
    </row>
    <row r="826" spans="1:2" s="11" customFormat="1" ht="15" x14ac:dyDescent="0.25">
      <c r="A826" s="4">
        <v>6970</v>
      </c>
      <c r="B826" s="1" t="s">
        <v>924</v>
      </c>
    </row>
    <row r="827" spans="1:2" s="11" customFormat="1" ht="15" x14ac:dyDescent="0.25">
      <c r="A827" s="4">
        <v>6971</v>
      </c>
      <c r="B827" s="1" t="s">
        <v>925</v>
      </c>
    </row>
    <row r="828" spans="1:2" s="11" customFormat="1" ht="15" x14ac:dyDescent="0.25">
      <c r="A828" s="4">
        <v>6972</v>
      </c>
      <c r="B828" s="1" t="s">
        <v>926</v>
      </c>
    </row>
    <row r="829" spans="1:2" s="11" customFormat="1" ht="15" x14ac:dyDescent="0.25">
      <c r="A829" s="4">
        <v>6973</v>
      </c>
      <c r="B829" s="1" t="s">
        <v>927</v>
      </c>
    </row>
    <row r="830" spans="1:2" s="11" customFormat="1" ht="15" x14ac:dyDescent="0.25">
      <c r="A830" s="4">
        <v>6980</v>
      </c>
      <c r="B830" s="1" t="s">
        <v>928</v>
      </c>
    </row>
    <row r="831" spans="1:2" s="11" customFormat="1" ht="15" x14ac:dyDescent="0.25">
      <c r="A831" s="4">
        <v>6981</v>
      </c>
      <c r="B831" s="1" t="s">
        <v>929</v>
      </c>
    </row>
    <row r="832" spans="1:2" s="11" customFormat="1" ht="15" x14ac:dyDescent="0.25">
      <c r="A832" s="4">
        <v>6985</v>
      </c>
      <c r="B832" s="1" t="s">
        <v>930</v>
      </c>
    </row>
    <row r="833" spans="1:2" s="11" customFormat="1" ht="15" x14ac:dyDescent="0.25">
      <c r="A833" s="4">
        <v>6986</v>
      </c>
      <c r="B833" s="1" t="s">
        <v>931</v>
      </c>
    </row>
    <row r="834" spans="1:2" s="11" customFormat="1" ht="15" x14ac:dyDescent="0.25">
      <c r="A834" s="4">
        <v>6987</v>
      </c>
      <c r="B834" s="1" t="s">
        <v>932</v>
      </c>
    </row>
    <row r="835" spans="1:2" s="11" customFormat="1" ht="15" x14ac:dyDescent="0.25">
      <c r="A835" s="4">
        <v>6988</v>
      </c>
      <c r="B835" s="1" t="s">
        <v>933</v>
      </c>
    </row>
    <row r="836" spans="1:2" s="11" customFormat="1" ht="15" x14ac:dyDescent="0.25">
      <c r="A836" s="4">
        <v>6990</v>
      </c>
      <c r="B836" s="1" t="s">
        <v>934</v>
      </c>
    </row>
    <row r="837" spans="1:2" s="11" customFormat="1" ht="15" x14ac:dyDescent="0.25">
      <c r="A837" s="4">
        <v>6991</v>
      </c>
      <c r="B837" s="1" t="s">
        <v>935</v>
      </c>
    </row>
    <row r="838" spans="1:2" s="11" customFormat="1" ht="15" x14ac:dyDescent="0.25">
      <c r="A838" s="4">
        <v>6992</v>
      </c>
      <c r="B838" s="1" t="s">
        <v>936</v>
      </c>
    </row>
    <row r="839" spans="1:2" s="11" customFormat="1" ht="15" x14ac:dyDescent="0.25">
      <c r="A839" s="4">
        <v>6993</v>
      </c>
      <c r="B839" s="1" t="s">
        <v>937</v>
      </c>
    </row>
    <row r="840" spans="1:2" s="11" customFormat="1" ht="15" x14ac:dyDescent="0.25">
      <c r="A840" s="4">
        <v>7060</v>
      </c>
      <c r="B840" s="1" t="s">
        <v>938</v>
      </c>
    </row>
    <row r="841" spans="1:2" s="11" customFormat="1" ht="15" x14ac:dyDescent="0.25">
      <c r="A841" s="4">
        <v>7061</v>
      </c>
      <c r="B841" s="1" t="s">
        <v>939</v>
      </c>
    </row>
    <row r="842" spans="1:2" s="11" customFormat="1" ht="15" x14ac:dyDescent="0.25">
      <c r="A842" s="4">
        <v>7062</v>
      </c>
      <c r="B842" s="1" t="s">
        <v>940</v>
      </c>
    </row>
    <row r="843" spans="1:2" s="11" customFormat="1" ht="15" x14ac:dyDescent="0.25">
      <c r="A843" s="4">
        <v>7063</v>
      </c>
      <c r="B843" s="1" t="s">
        <v>941</v>
      </c>
    </row>
    <row r="844" spans="1:2" s="11" customFormat="1" ht="15" x14ac:dyDescent="0.25">
      <c r="A844" s="4">
        <v>7080</v>
      </c>
      <c r="B844" s="1" t="s">
        <v>942</v>
      </c>
    </row>
    <row r="845" spans="1:2" s="11" customFormat="1" ht="15" x14ac:dyDescent="0.25">
      <c r="A845" s="4">
        <v>7081</v>
      </c>
      <c r="B845" s="1" t="s">
        <v>943</v>
      </c>
    </row>
    <row r="846" spans="1:2" s="11" customFormat="1" ht="15" x14ac:dyDescent="0.25">
      <c r="A846" s="4">
        <v>7082</v>
      </c>
      <c r="B846" s="1" t="s">
        <v>944</v>
      </c>
    </row>
    <row r="847" spans="1:2" s="11" customFormat="1" ht="15" x14ac:dyDescent="0.25">
      <c r="A847" s="4">
        <v>7083</v>
      </c>
      <c r="B847" s="1" t="s">
        <v>945</v>
      </c>
    </row>
    <row r="848" spans="1:2" s="11" customFormat="1" ht="15" x14ac:dyDescent="0.25">
      <c r="A848" s="4">
        <v>7084</v>
      </c>
      <c r="B848" s="1" t="s">
        <v>946</v>
      </c>
    </row>
    <row r="849" spans="1:2" s="11" customFormat="1" ht="15" x14ac:dyDescent="0.25">
      <c r="A849" s="4">
        <v>7090</v>
      </c>
      <c r="B849" s="1" t="s">
        <v>947</v>
      </c>
    </row>
    <row r="850" spans="1:2" s="11" customFormat="1" ht="15" x14ac:dyDescent="0.25">
      <c r="A850" s="4">
        <v>7091</v>
      </c>
      <c r="B850" s="1" t="s">
        <v>948</v>
      </c>
    </row>
    <row r="851" spans="1:2" s="11" customFormat="1" ht="15" x14ac:dyDescent="0.25">
      <c r="A851" s="4">
        <v>7092</v>
      </c>
      <c r="B851" s="1" t="s">
        <v>949</v>
      </c>
    </row>
    <row r="852" spans="1:2" s="11" customFormat="1" ht="15" x14ac:dyDescent="0.25">
      <c r="A852" s="4">
        <v>7093</v>
      </c>
      <c r="B852" s="1" t="s">
        <v>950</v>
      </c>
    </row>
    <row r="853" spans="1:2" s="11" customFormat="1" ht="15" x14ac:dyDescent="0.25">
      <c r="A853" s="4">
        <v>7094</v>
      </c>
      <c r="B853" s="1" t="s">
        <v>951</v>
      </c>
    </row>
    <row r="854" spans="1:2" s="11" customFormat="1" ht="15" x14ac:dyDescent="0.25">
      <c r="A854" s="4">
        <v>7510</v>
      </c>
      <c r="B854" s="1" t="s">
        <v>952</v>
      </c>
    </row>
    <row r="855" spans="1:2" s="11" customFormat="1" ht="15" x14ac:dyDescent="0.25">
      <c r="A855" s="4">
        <v>7511</v>
      </c>
      <c r="B855" s="1" t="s">
        <v>953</v>
      </c>
    </row>
    <row r="856" spans="1:2" s="11" customFormat="1" ht="15" x14ac:dyDescent="0.25">
      <c r="A856" s="4">
        <v>7600</v>
      </c>
      <c r="B856" s="1" t="s">
        <v>954</v>
      </c>
    </row>
    <row r="857" spans="1:2" s="11" customFormat="1" ht="15" x14ac:dyDescent="0.25">
      <c r="A857" s="4">
        <v>7601</v>
      </c>
      <c r="B857" s="1" t="s">
        <v>955</v>
      </c>
    </row>
    <row r="858" spans="1:2" s="11" customFormat="1" ht="15" x14ac:dyDescent="0.25">
      <c r="A858" s="4">
        <v>7602</v>
      </c>
      <c r="B858" s="1" t="s">
        <v>956</v>
      </c>
    </row>
    <row r="859" spans="1:2" s="11" customFormat="1" ht="15" x14ac:dyDescent="0.25">
      <c r="A859" s="4">
        <v>7603</v>
      </c>
      <c r="B859" s="1" t="s">
        <v>957</v>
      </c>
    </row>
    <row r="860" spans="1:2" s="11" customFormat="1" ht="15" x14ac:dyDescent="0.25">
      <c r="A860" s="4">
        <v>7610</v>
      </c>
      <c r="B860" s="1" t="s">
        <v>958</v>
      </c>
    </row>
    <row r="861" spans="1:2" s="11" customFormat="1" ht="15" x14ac:dyDescent="0.25">
      <c r="A861" s="4">
        <v>7611</v>
      </c>
      <c r="B861" s="1" t="s">
        <v>959</v>
      </c>
    </row>
    <row r="862" spans="1:2" s="11" customFormat="1" ht="15" x14ac:dyDescent="0.25">
      <c r="A862" s="4">
        <v>7612</v>
      </c>
      <c r="B862" s="1" t="s">
        <v>960</v>
      </c>
    </row>
    <row r="863" spans="1:2" s="11" customFormat="1" ht="15" x14ac:dyDescent="0.25">
      <c r="A863" s="4">
        <v>7613</v>
      </c>
      <c r="B863" s="1" t="s">
        <v>961</v>
      </c>
    </row>
    <row r="864" spans="1:2" s="11" customFormat="1" ht="15" x14ac:dyDescent="0.25">
      <c r="A864" s="4">
        <v>7620</v>
      </c>
      <c r="B864" s="1" t="s">
        <v>962</v>
      </c>
    </row>
    <row r="865" spans="1:2" s="11" customFormat="1" ht="15" x14ac:dyDescent="0.25">
      <c r="A865" s="4">
        <v>7620</v>
      </c>
      <c r="B865" s="1" t="s">
        <v>963</v>
      </c>
    </row>
    <row r="866" spans="1:2" s="11" customFormat="1" ht="15" x14ac:dyDescent="0.25">
      <c r="A866" s="4">
        <v>7620</v>
      </c>
      <c r="B866" s="1" t="s">
        <v>964</v>
      </c>
    </row>
    <row r="867" spans="1:2" s="11" customFormat="1" ht="15" x14ac:dyDescent="0.25">
      <c r="A867" s="4">
        <v>7620</v>
      </c>
      <c r="B867" s="1" t="s">
        <v>965</v>
      </c>
    </row>
    <row r="868" spans="1:2" s="11" customFormat="1" ht="15" x14ac:dyDescent="0.25">
      <c r="A868" s="4">
        <v>7620</v>
      </c>
      <c r="B868" s="1" t="s">
        <v>966</v>
      </c>
    </row>
    <row r="869" spans="1:2" s="11" customFormat="1" ht="15" x14ac:dyDescent="0.25">
      <c r="A869" s="4">
        <v>7621</v>
      </c>
      <c r="B869" s="1" t="s">
        <v>967</v>
      </c>
    </row>
    <row r="870" spans="1:2" s="11" customFormat="1" ht="15" x14ac:dyDescent="0.25">
      <c r="A870" s="4">
        <v>7621</v>
      </c>
      <c r="B870" s="1" t="s">
        <v>968</v>
      </c>
    </row>
    <row r="871" spans="1:2" s="11" customFormat="1" ht="15" x14ac:dyDescent="0.25">
      <c r="A871" s="4">
        <v>7621</v>
      </c>
      <c r="B871" s="1" t="s">
        <v>969</v>
      </c>
    </row>
    <row r="872" spans="1:2" s="11" customFormat="1" ht="15" x14ac:dyDescent="0.25">
      <c r="A872" s="4">
        <v>7621</v>
      </c>
      <c r="B872" s="1" t="s">
        <v>970</v>
      </c>
    </row>
    <row r="873" spans="1:2" s="11" customFormat="1" ht="15" x14ac:dyDescent="0.25">
      <c r="A873" s="4">
        <v>7621</v>
      </c>
      <c r="B873" s="1" t="s">
        <v>971</v>
      </c>
    </row>
    <row r="874" spans="1:2" s="11" customFormat="1" ht="15" x14ac:dyDescent="0.25">
      <c r="A874" s="4">
        <v>7630</v>
      </c>
      <c r="B874" s="1" t="s">
        <v>972</v>
      </c>
    </row>
    <row r="875" spans="1:2" s="11" customFormat="1" ht="15" x14ac:dyDescent="0.25">
      <c r="A875" s="4">
        <v>7631</v>
      </c>
      <c r="B875" s="1" t="s">
        <v>973</v>
      </c>
    </row>
    <row r="876" spans="1:2" s="11" customFormat="1" ht="15" x14ac:dyDescent="0.25">
      <c r="A876" s="4">
        <v>7632</v>
      </c>
      <c r="B876" s="1" t="s">
        <v>974</v>
      </c>
    </row>
    <row r="877" spans="1:2" s="11" customFormat="1" ht="15" x14ac:dyDescent="0.25">
      <c r="A877" s="4">
        <v>7633</v>
      </c>
      <c r="B877" s="1" t="s">
        <v>975</v>
      </c>
    </row>
    <row r="878" spans="1:2" s="11" customFormat="1" ht="15" x14ac:dyDescent="0.25">
      <c r="A878" s="4">
        <v>7660</v>
      </c>
      <c r="B878" s="1" t="s">
        <v>976</v>
      </c>
    </row>
    <row r="879" spans="1:2" s="11" customFormat="1" ht="15" x14ac:dyDescent="0.25">
      <c r="A879" s="4">
        <v>7661</v>
      </c>
      <c r="B879" s="1" t="s">
        <v>977</v>
      </c>
    </row>
    <row r="880" spans="1:2" s="11" customFormat="1" ht="15" x14ac:dyDescent="0.25">
      <c r="A880" s="4">
        <v>7662</v>
      </c>
      <c r="B880" s="1" t="s">
        <v>978</v>
      </c>
    </row>
    <row r="881" spans="1:2" s="11" customFormat="1" ht="15" x14ac:dyDescent="0.25">
      <c r="A881" s="4">
        <v>7663</v>
      </c>
      <c r="B881" s="1" t="s">
        <v>979</v>
      </c>
    </row>
    <row r="882" spans="1:2" s="11" customFormat="1" ht="15" x14ac:dyDescent="0.25">
      <c r="A882" s="4">
        <v>7665</v>
      </c>
      <c r="B882" s="1" t="s">
        <v>980</v>
      </c>
    </row>
    <row r="883" spans="1:2" s="11" customFormat="1" ht="15" x14ac:dyDescent="0.25">
      <c r="A883" s="4">
        <v>7666</v>
      </c>
      <c r="B883" s="1" t="s">
        <v>981</v>
      </c>
    </row>
    <row r="884" spans="1:2" s="11" customFormat="1" ht="15" x14ac:dyDescent="0.25">
      <c r="A884" s="4">
        <v>7667</v>
      </c>
      <c r="B884" s="1" t="s">
        <v>982</v>
      </c>
    </row>
    <row r="885" spans="1:2" s="11" customFormat="1" ht="15" x14ac:dyDescent="0.25">
      <c r="A885" s="4">
        <v>7668</v>
      </c>
      <c r="B885" s="1" t="s">
        <v>983</v>
      </c>
    </row>
    <row r="886" spans="1:2" s="11" customFormat="1" ht="15" x14ac:dyDescent="0.25">
      <c r="A886" s="4">
        <v>7733</v>
      </c>
      <c r="B886" s="1" t="s">
        <v>984</v>
      </c>
    </row>
    <row r="887" spans="1:2" s="11" customFormat="1" ht="15" x14ac:dyDescent="0.25">
      <c r="A887" s="4">
        <v>7734</v>
      </c>
      <c r="B887" s="1" t="s">
        <v>985</v>
      </c>
    </row>
    <row r="888" spans="1:2" s="11" customFormat="1" ht="15" x14ac:dyDescent="0.25">
      <c r="A888" s="4">
        <v>7735</v>
      </c>
      <c r="B888" s="1" t="s">
        <v>986</v>
      </c>
    </row>
    <row r="889" spans="1:2" s="11" customFormat="1" ht="15" x14ac:dyDescent="0.25">
      <c r="A889" s="4">
        <v>7930</v>
      </c>
      <c r="B889" s="1" t="s">
        <v>987</v>
      </c>
    </row>
    <row r="890" spans="1:2" s="11" customFormat="1" ht="15" x14ac:dyDescent="0.25">
      <c r="A890" s="4">
        <v>7931</v>
      </c>
      <c r="B890" s="1" t="s">
        <v>988</v>
      </c>
    </row>
    <row r="891" spans="1:2" s="11" customFormat="1" ht="15" x14ac:dyDescent="0.25">
      <c r="A891" s="4">
        <v>7932</v>
      </c>
      <c r="B891" s="1" t="s">
        <v>989</v>
      </c>
    </row>
    <row r="892" spans="1:2" s="11" customFormat="1" ht="15" x14ac:dyDescent="0.25">
      <c r="A892" s="4">
        <v>7933</v>
      </c>
      <c r="B892" s="1" t="s">
        <v>990</v>
      </c>
    </row>
    <row r="893" spans="1:2" s="11" customFormat="1" ht="15" x14ac:dyDescent="0.25">
      <c r="A893" s="4">
        <v>7950</v>
      </c>
      <c r="B893" s="1" t="s">
        <v>991</v>
      </c>
    </row>
    <row r="894" spans="1:2" s="11" customFormat="1" ht="15" x14ac:dyDescent="0.25">
      <c r="A894" s="4">
        <v>7951</v>
      </c>
      <c r="B894" s="1" t="s">
        <v>992</v>
      </c>
    </row>
    <row r="895" spans="1:2" s="11" customFormat="1" ht="15" x14ac:dyDescent="0.25">
      <c r="A895" s="4">
        <v>7952</v>
      </c>
      <c r="B895" s="1" t="s">
        <v>993</v>
      </c>
    </row>
    <row r="896" spans="1:2" s="11" customFormat="1" ht="15" x14ac:dyDescent="0.25">
      <c r="A896" s="4">
        <v>7954</v>
      </c>
      <c r="B896" s="1" t="s">
        <v>994</v>
      </c>
    </row>
    <row r="897" spans="1:2" s="11" customFormat="1" ht="15" x14ac:dyDescent="0.25">
      <c r="A897" s="4">
        <v>7954</v>
      </c>
      <c r="B897" s="1" t="s">
        <v>995</v>
      </c>
    </row>
    <row r="898" spans="1:2" s="11" customFormat="1" ht="15" x14ac:dyDescent="0.25">
      <c r="A898" s="4">
        <v>7954</v>
      </c>
      <c r="B898" s="1" t="s">
        <v>996</v>
      </c>
    </row>
    <row r="899" spans="1:2" s="11" customFormat="1" ht="15" x14ac:dyDescent="0.25">
      <c r="A899" s="4">
        <v>7955</v>
      </c>
      <c r="B899" s="1" t="s">
        <v>997</v>
      </c>
    </row>
    <row r="900" spans="1:2" s="11" customFormat="1" ht="15" x14ac:dyDescent="0.25">
      <c r="A900" s="4">
        <v>7956</v>
      </c>
      <c r="B900" s="1" t="s">
        <v>998</v>
      </c>
    </row>
    <row r="901" spans="1:2" s="11" customFormat="1" ht="15" x14ac:dyDescent="0.25">
      <c r="A901" s="4">
        <v>7957</v>
      </c>
      <c r="B901" s="1" t="s">
        <v>999</v>
      </c>
    </row>
    <row r="902" spans="1:2" s="11" customFormat="1" ht="15" x14ac:dyDescent="0.25">
      <c r="A902" s="4">
        <v>7960</v>
      </c>
      <c r="B902" s="1" t="s">
        <v>1000</v>
      </c>
    </row>
    <row r="903" spans="1:2" s="11" customFormat="1" ht="15" x14ac:dyDescent="0.25">
      <c r="A903" s="4">
        <v>7961</v>
      </c>
      <c r="B903" s="1" t="s">
        <v>1001</v>
      </c>
    </row>
    <row r="904" spans="1:2" s="11" customFormat="1" ht="15" x14ac:dyDescent="0.25">
      <c r="A904" s="4">
        <v>7965</v>
      </c>
      <c r="B904" s="1" t="s">
        <v>1002</v>
      </c>
    </row>
    <row r="905" spans="1:2" s="11" customFormat="1" ht="15" x14ac:dyDescent="0.25">
      <c r="A905" s="4">
        <v>7966</v>
      </c>
      <c r="B905" s="1" t="s">
        <v>1003</v>
      </c>
    </row>
    <row r="906" spans="1:2" s="11" customFormat="1" ht="15" x14ac:dyDescent="0.25">
      <c r="A906" s="4">
        <v>7967</v>
      </c>
      <c r="B906" s="1" t="s">
        <v>1004</v>
      </c>
    </row>
    <row r="907" spans="1:2" s="11" customFormat="1" ht="15" x14ac:dyDescent="0.25">
      <c r="A907" s="4">
        <v>7968</v>
      </c>
      <c r="B907" s="1" t="s">
        <v>1005</v>
      </c>
    </row>
    <row r="908" spans="1:2" s="11" customFormat="1" ht="15" x14ac:dyDescent="0.25">
      <c r="A908" s="4">
        <v>7970</v>
      </c>
      <c r="B908" s="1" t="s">
        <v>1006</v>
      </c>
    </row>
    <row r="909" spans="1:2" s="11" customFormat="1" ht="15" x14ac:dyDescent="0.25">
      <c r="A909" s="4">
        <v>7971</v>
      </c>
      <c r="B909" s="1" t="s">
        <v>1007</v>
      </c>
    </row>
    <row r="910" spans="1:2" s="11" customFormat="1" ht="15" x14ac:dyDescent="0.25">
      <c r="A910" s="4">
        <v>7972</v>
      </c>
      <c r="B910" s="1" t="s">
        <v>1008</v>
      </c>
    </row>
    <row r="911" spans="1:2" s="11" customFormat="1" ht="15" x14ac:dyDescent="0.25">
      <c r="A911" s="4">
        <v>7973</v>
      </c>
      <c r="B911" s="1" t="s">
        <v>1009</v>
      </c>
    </row>
    <row r="912" spans="1:2" s="11" customFormat="1" ht="15" x14ac:dyDescent="0.25">
      <c r="A912" s="4">
        <v>7980</v>
      </c>
      <c r="B912" s="1" t="s">
        <v>1010</v>
      </c>
    </row>
    <row r="913" spans="1:2" s="11" customFormat="1" ht="15" x14ac:dyDescent="0.25">
      <c r="A913" s="4">
        <v>7981</v>
      </c>
      <c r="B913" s="1" t="s">
        <v>1011</v>
      </c>
    </row>
    <row r="914" spans="1:2" s="11" customFormat="1" ht="15" x14ac:dyDescent="0.25">
      <c r="A914" s="4">
        <v>7985</v>
      </c>
      <c r="B914" s="1" t="s">
        <v>1012</v>
      </c>
    </row>
    <row r="915" spans="1:2" s="11" customFormat="1" ht="15" x14ac:dyDescent="0.25">
      <c r="A915" s="4">
        <v>7986</v>
      </c>
      <c r="B915" s="1" t="s">
        <v>1013</v>
      </c>
    </row>
    <row r="916" spans="1:2" s="11" customFormat="1" ht="15" x14ac:dyDescent="0.25">
      <c r="A916" s="4">
        <v>7987</v>
      </c>
      <c r="B916" s="1" t="s">
        <v>1014</v>
      </c>
    </row>
    <row r="917" spans="1:2" s="11" customFormat="1" ht="15" x14ac:dyDescent="0.25">
      <c r="A917" s="4">
        <v>7988</v>
      </c>
      <c r="B917" s="1" t="s">
        <v>1015</v>
      </c>
    </row>
    <row r="918" spans="1:2" s="11" customFormat="1" ht="15" x14ac:dyDescent="0.25">
      <c r="A918" s="4">
        <v>7990</v>
      </c>
      <c r="B918" s="1" t="s">
        <v>1016</v>
      </c>
    </row>
    <row r="919" spans="1:2" s="11" customFormat="1" ht="15" x14ac:dyDescent="0.25">
      <c r="A919" s="4">
        <v>7991</v>
      </c>
      <c r="B919" s="1" t="s">
        <v>1017</v>
      </c>
    </row>
    <row r="920" spans="1:2" s="11" customFormat="1" ht="15" x14ac:dyDescent="0.25">
      <c r="A920" s="4">
        <v>7992</v>
      </c>
      <c r="B920" s="1" t="s">
        <v>1018</v>
      </c>
    </row>
    <row r="921" spans="1:2" s="11" customFormat="1" ht="15" x14ac:dyDescent="0.25">
      <c r="A921" s="4">
        <v>7993</v>
      </c>
      <c r="B921" s="1" t="s">
        <v>1019</v>
      </c>
    </row>
  </sheetData>
  <sheetProtection algorithmName="SHA-512" hashValue="ofG5M7ulwPhhuje24499KFXlkJRBWRzzsOH25sjk/RGkrII+5aPzxk7XNAZ5kBnlVvalVqcTNRrC8xRRZ6gi5w==" saltValue="NoPQmoC5wnrlvHhoeF2jag==" spinCount="100000" sheet="1" formatCells="0"/>
  <mergeCells count="2">
    <mergeCell ref="G13:G21"/>
    <mergeCell ref="F4:G9"/>
  </mergeCells>
  <conditionalFormatting sqref="J7:L7">
    <cfRule type="expression" dxfId="2" priority="2">
      <formula>""</formula>
    </cfRule>
    <cfRule type="cellIs" dxfId="1" priority="3" operator="equal">
      <formula>""""""</formula>
    </cfRule>
  </conditionalFormatting>
  <conditionalFormatting sqref="T11:T33">
    <cfRule type="expression" dxfId="0" priority="1">
      <formula>$G$3=""</formula>
    </cfRule>
  </conditionalFormatting>
  <dataValidations count="3">
    <dataValidation type="list" showDropDown="1" showInputMessage="1" showErrorMessage="1" errorTitle="DNI no Válido" error="DNI no Válido" promptTitle="Introducir DNI sin LETRA" prompt="Introduce tu DNI sin LETRA" sqref="F3">
      <formula1>$A$3:$A$144</formula1>
    </dataValidation>
    <dataValidation type="list" allowBlank="1" showInputMessage="1" showErrorMessage="1" sqref="U10:U33">
      <formula1>"Deudor, Acreedor"</formula1>
    </dataValidation>
    <dataValidation type="list" showDropDown="1" showInputMessage="1" showErrorMessage="1" sqref="G12">
      <formula1>#REF!</formula1>
    </dataValidation>
  </dataValidations>
  <pageMargins left="0.7" right="0.7" top="0.75" bottom="0.75" header="0.3" footer="0.3"/>
  <pageSetup paperSize="9" orientation="portrait" verticalDpi="4294967293" r:id="rId1"/>
  <ignoredErrors>
    <ignoredError sqref="T12:T3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1"/>
  <sheetViews>
    <sheetView showGridLines="0" workbookViewId="0">
      <selection activeCell="C7" sqref="C7:D9"/>
    </sheetView>
  </sheetViews>
  <sheetFormatPr baseColWidth="10" defaultRowHeight="15" x14ac:dyDescent="0.25"/>
  <cols>
    <col min="1" max="25" width="8.28515625" customWidth="1"/>
  </cols>
  <sheetData>
    <row r="2" spans="1:25" ht="17.25" customHeight="1" x14ac:dyDescent="0.25"/>
    <row r="3" spans="1:25" x14ac:dyDescent="0.25">
      <c r="A3" s="25"/>
      <c r="B3" s="26" t="s">
        <v>1026</v>
      </c>
      <c r="C3" s="111">
        <v>100</v>
      </c>
      <c r="D3" s="112"/>
      <c r="E3" s="35" t="s">
        <v>1027</v>
      </c>
      <c r="F3" s="25"/>
      <c r="G3" s="26" t="s">
        <v>1026</v>
      </c>
      <c r="H3" s="111"/>
      <c r="I3" s="112"/>
      <c r="J3" s="35" t="s">
        <v>1027</v>
      </c>
      <c r="K3" s="25"/>
      <c r="L3" s="26" t="s">
        <v>1026</v>
      </c>
      <c r="M3" s="111"/>
      <c r="N3" s="112"/>
      <c r="O3" s="35" t="s">
        <v>1027</v>
      </c>
      <c r="P3" s="25"/>
      <c r="Q3" s="26" t="s">
        <v>1026</v>
      </c>
      <c r="R3" s="111"/>
      <c r="S3" s="112"/>
      <c r="T3" s="35" t="s">
        <v>1027</v>
      </c>
      <c r="U3" s="25"/>
      <c r="V3" s="26" t="s">
        <v>1026</v>
      </c>
      <c r="W3" s="111"/>
      <c r="X3" s="112"/>
      <c r="Y3" s="35" t="s">
        <v>1027</v>
      </c>
    </row>
    <row r="4" spans="1:25" x14ac:dyDescent="0.25">
      <c r="A4" s="27"/>
      <c r="B4" s="28"/>
      <c r="C4" s="31"/>
      <c r="D4" s="30"/>
      <c r="E4" s="28"/>
      <c r="F4" s="27"/>
      <c r="G4" s="28"/>
      <c r="H4" s="29"/>
      <c r="I4" s="28"/>
      <c r="J4" s="28"/>
      <c r="K4" s="27"/>
      <c r="L4" s="28"/>
      <c r="M4" s="29"/>
      <c r="N4" s="28"/>
      <c r="O4" s="28"/>
      <c r="P4" s="27"/>
      <c r="Q4" s="28"/>
      <c r="R4" s="29"/>
      <c r="S4" s="28"/>
      <c r="T4" s="28"/>
      <c r="U4" s="27"/>
      <c r="V4" s="28"/>
      <c r="W4" s="29"/>
      <c r="X4" s="28"/>
      <c r="Y4" s="28"/>
    </row>
    <row r="5" spans="1:25" x14ac:dyDescent="0.25">
      <c r="A5" s="27"/>
      <c r="B5" s="30"/>
      <c r="C5" s="31"/>
      <c r="D5" s="30"/>
      <c r="E5" s="38"/>
      <c r="F5" s="27"/>
      <c r="G5" s="30"/>
      <c r="H5" s="31"/>
      <c r="I5" s="30"/>
      <c r="J5" s="30"/>
      <c r="K5" s="27"/>
      <c r="L5" s="30"/>
      <c r="M5" s="31"/>
      <c r="N5" s="30"/>
      <c r="O5" s="30"/>
      <c r="P5" s="27"/>
      <c r="Q5" s="30"/>
      <c r="R5" s="31"/>
      <c r="S5" s="30"/>
      <c r="T5" s="30"/>
      <c r="U5" s="27"/>
      <c r="V5" s="30"/>
      <c r="W5" s="31"/>
      <c r="X5" s="30"/>
      <c r="Y5" s="30"/>
    </row>
    <row r="6" spans="1:25" x14ac:dyDescent="0.25">
      <c r="A6" s="27"/>
      <c r="B6" s="30"/>
      <c r="C6" s="32"/>
      <c r="D6" s="33"/>
      <c r="E6" s="30"/>
      <c r="F6" s="27"/>
      <c r="G6" s="30"/>
      <c r="H6" s="32"/>
      <c r="I6" s="33"/>
      <c r="J6" s="30"/>
      <c r="K6" s="27"/>
      <c r="L6" s="30"/>
      <c r="M6" s="32"/>
      <c r="N6" s="33"/>
      <c r="O6" s="30"/>
      <c r="P6" s="27"/>
      <c r="Q6" s="30"/>
      <c r="R6" s="32"/>
      <c r="S6" s="33"/>
      <c r="T6" s="30"/>
      <c r="U6" s="27"/>
      <c r="V6" s="30"/>
      <c r="W6" s="32"/>
      <c r="X6" s="33"/>
      <c r="Y6" s="30"/>
    </row>
    <row r="7" spans="1:25" x14ac:dyDescent="0.25">
      <c r="A7" s="34" t="s">
        <v>1024</v>
      </c>
      <c r="B7" s="30"/>
      <c r="C7" s="31"/>
      <c r="D7" s="30"/>
      <c r="E7" s="30"/>
      <c r="F7" s="34" t="s">
        <v>1024</v>
      </c>
      <c r="G7" s="30"/>
      <c r="H7" s="31"/>
      <c r="I7" s="30"/>
      <c r="J7" s="30"/>
      <c r="K7" s="34" t="s">
        <v>1024</v>
      </c>
      <c r="L7" s="30"/>
      <c r="M7" s="31"/>
      <c r="N7" s="30"/>
      <c r="O7" s="30"/>
      <c r="P7" s="34" t="s">
        <v>1024</v>
      </c>
      <c r="Q7" s="30"/>
      <c r="R7" s="31"/>
      <c r="S7" s="30"/>
      <c r="T7" s="30"/>
      <c r="U7" s="34" t="s">
        <v>1024</v>
      </c>
      <c r="V7" s="30"/>
      <c r="W7" s="31"/>
      <c r="X7" s="30"/>
      <c r="Y7" s="30"/>
    </row>
    <row r="8" spans="1:25" x14ac:dyDescent="0.25">
      <c r="A8" s="34" t="s">
        <v>1025</v>
      </c>
      <c r="B8" s="28"/>
      <c r="C8" s="29"/>
      <c r="D8" s="28"/>
      <c r="E8" s="28"/>
      <c r="F8" s="34" t="s">
        <v>1025</v>
      </c>
      <c r="G8" s="28"/>
      <c r="H8" s="29"/>
      <c r="I8" s="28"/>
      <c r="J8" s="28"/>
      <c r="K8" s="34" t="s">
        <v>1025</v>
      </c>
      <c r="L8" s="28"/>
      <c r="M8" s="29"/>
      <c r="N8" s="28"/>
      <c r="O8" s="28"/>
      <c r="P8" s="34" t="s">
        <v>1025</v>
      </c>
      <c r="Q8" s="28"/>
      <c r="R8" s="29"/>
      <c r="S8" s="28"/>
      <c r="T8" s="28"/>
      <c r="U8" s="34" t="s">
        <v>1025</v>
      </c>
      <c r="V8" s="28"/>
      <c r="W8" s="29"/>
      <c r="X8" s="28"/>
      <c r="Y8" s="28"/>
    </row>
    <row r="9" spans="1:25" x14ac:dyDescent="0.25">
      <c r="E9" s="39"/>
    </row>
    <row r="10" spans="1:25" x14ac:dyDescent="0.25">
      <c r="A10" s="25"/>
      <c r="B10" s="26" t="s">
        <v>1026</v>
      </c>
      <c r="C10" s="111"/>
      <c r="D10" s="112"/>
      <c r="E10" s="35" t="s">
        <v>1027</v>
      </c>
      <c r="F10" s="25"/>
      <c r="G10" s="26" t="s">
        <v>1026</v>
      </c>
      <c r="H10" s="111"/>
      <c r="I10" s="112"/>
      <c r="J10" s="35" t="s">
        <v>1027</v>
      </c>
      <c r="K10" s="25"/>
      <c r="L10" s="26" t="s">
        <v>1026</v>
      </c>
      <c r="M10" s="111"/>
      <c r="N10" s="112"/>
      <c r="O10" s="35" t="s">
        <v>1027</v>
      </c>
      <c r="P10" s="25"/>
      <c r="Q10" s="26" t="s">
        <v>1026</v>
      </c>
      <c r="R10" s="111"/>
      <c r="S10" s="112"/>
      <c r="T10" s="35" t="s">
        <v>1027</v>
      </c>
      <c r="U10" s="25"/>
      <c r="V10" s="26" t="s">
        <v>1026</v>
      </c>
      <c r="W10" s="111"/>
      <c r="X10" s="112"/>
      <c r="Y10" s="35" t="s">
        <v>1027</v>
      </c>
    </row>
    <row r="11" spans="1:25" x14ac:dyDescent="0.25">
      <c r="A11" s="27"/>
      <c r="B11" s="28"/>
      <c r="C11" s="31"/>
      <c r="D11" s="30"/>
      <c r="E11" s="28"/>
      <c r="F11" s="27"/>
      <c r="G11" s="28"/>
      <c r="H11" s="29"/>
      <c r="I11" s="28"/>
      <c r="J11" s="28"/>
      <c r="K11" s="27"/>
      <c r="L11" s="28"/>
      <c r="M11" s="29"/>
      <c r="N11" s="28"/>
      <c r="O11" s="28"/>
      <c r="P11" s="27"/>
      <c r="Q11" s="28"/>
      <c r="R11" s="29"/>
      <c r="S11" s="28"/>
      <c r="T11" s="28"/>
      <c r="U11" s="27"/>
      <c r="V11" s="28"/>
      <c r="W11" s="29"/>
      <c r="X11" s="28"/>
      <c r="Y11" s="28"/>
    </row>
    <row r="12" spans="1:25" x14ac:dyDescent="0.25">
      <c r="A12" s="27"/>
      <c r="B12" s="30"/>
      <c r="C12" s="31"/>
      <c r="D12" s="30"/>
      <c r="E12" s="38"/>
      <c r="F12" s="27"/>
      <c r="G12" s="30"/>
      <c r="H12" s="31"/>
      <c r="I12" s="30"/>
      <c r="J12" s="30"/>
      <c r="K12" s="27"/>
      <c r="L12" s="30"/>
      <c r="M12" s="31"/>
      <c r="N12" s="30"/>
      <c r="O12" s="30"/>
      <c r="P12" s="27"/>
      <c r="Q12" s="30"/>
      <c r="R12" s="31"/>
      <c r="S12" s="30"/>
      <c r="T12" s="30"/>
      <c r="U12" s="27"/>
      <c r="V12" s="30"/>
      <c r="W12" s="31"/>
      <c r="X12" s="30"/>
      <c r="Y12" s="30"/>
    </row>
    <row r="13" spans="1:25" x14ac:dyDescent="0.25">
      <c r="A13" s="27"/>
      <c r="B13" s="30"/>
      <c r="C13" s="32"/>
      <c r="D13" s="33"/>
      <c r="E13" s="30"/>
      <c r="F13" s="27"/>
      <c r="G13" s="30"/>
      <c r="H13" s="32"/>
      <c r="I13" s="33"/>
      <c r="J13" s="30"/>
      <c r="K13" s="27"/>
      <c r="L13" s="30"/>
      <c r="M13" s="32"/>
      <c r="N13" s="33"/>
      <c r="O13" s="30"/>
      <c r="P13" s="27"/>
      <c r="Q13" s="30"/>
      <c r="R13" s="32"/>
      <c r="S13" s="33"/>
      <c r="T13" s="30"/>
      <c r="U13" s="27"/>
      <c r="V13" s="30"/>
      <c r="W13" s="32"/>
      <c r="X13" s="33"/>
      <c r="Y13" s="30"/>
    </row>
    <row r="14" spans="1:25" x14ac:dyDescent="0.25">
      <c r="A14" s="34" t="s">
        <v>1024</v>
      </c>
      <c r="B14" s="30"/>
      <c r="C14" s="31"/>
      <c r="D14" s="30"/>
      <c r="E14" s="30"/>
      <c r="F14" s="34" t="s">
        <v>1024</v>
      </c>
      <c r="G14" s="30"/>
      <c r="H14" s="31"/>
      <c r="I14" s="30"/>
      <c r="J14" s="30"/>
      <c r="K14" s="34" t="s">
        <v>1024</v>
      </c>
      <c r="L14" s="30"/>
      <c r="M14" s="31"/>
      <c r="N14" s="30"/>
      <c r="O14" s="30"/>
      <c r="P14" s="34" t="s">
        <v>1024</v>
      </c>
      <c r="Q14" s="30"/>
      <c r="R14" s="31"/>
      <c r="S14" s="30"/>
      <c r="T14" s="30"/>
      <c r="U14" s="34" t="s">
        <v>1024</v>
      </c>
      <c r="V14" s="30"/>
      <c r="W14" s="31"/>
      <c r="X14" s="30"/>
      <c r="Y14" s="30"/>
    </row>
    <row r="15" spans="1:25" x14ac:dyDescent="0.25">
      <c r="A15" s="34" t="s">
        <v>1025</v>
      </c>
      <c r="B15" s="28"/>
      <c r="C15" s="29"/>
      <c r="D15" s="28"/>
      <c r="E15" s="28"/>
      <c r="F15" s="34" t="s">
        <v>1025</v>
      </c>
      <c r="G15" s="28"/>
      <c r="H15" s="29"/>
      <c r="I15" s="28"/>
      <c r="J15" s="28"/>
      <c r="K15" s="34" t="s">
        <v>1025</v>
      </c>
      <c r="L15" s="28"/>
      <c r="M15" s="29"/>
      <c r="N15" s="28"/>
      <c r="O15" s="28"/>
      <c r="P15" s="34" t="s">
        <v>1025</v>
      </c>
      <c r="Q15" s="28"/>
      <c r="R15" s="29"/>
      <c r="S15" s="28"/>
      <c r="T15" s="28"/>
      <c r="U15" s="34" t="s">
        <v>1025</v>
      </c>
      <c r="V15" s="28"/>
      <c r="W15" s="29"/>
      <c r="X15" s="28"/>
      <c r="Y15" s="28"/>
    </row>
    <row r="17" spans="1:25" x14ac:dyDescent="0.25">
      <c r="A17" s="25"/>
      <c r="B17" s="26" t="s">
        <v>1026</v>
      </c>
      <c r="C17" s="111"/>
      <c r="D17" s="112"/>
      <c r="E17" s="35" t="s">
        <v>1027</v>
      </c>
      <c r="F17" s="25"/>
      <c r="G17" s="26" t="s">
        <v>1026</v>
      </c>
      <c r="H17" s="111"/>
      <c r="I17" s="112"/>
      <c r="J17" s="35" t="s">
        <v>1027</v>
      </c>
      <c r="K17" s="25"/>
      <c r="L17" s="26" t="s">
        <v>1026</v>
      </c>
      <c r="M17" s="111"/>
      <c r="N17" s="112"/>
      <c r="O17" s="35" t="s">
        <v>1027</v>
      </c>
      <c r="P17" s="25"/>
      <c r="Q17" s="26" t="s">
        <v>1026</v>
      </c>
      <c r="R17" s="111"/>
      <c r="S17" s="112"/>
      <c r="T17" s="35" t="s">
        <v>1027</v>
      </c>
      <c r="U17" s="25"/>
      <c r="V17" s="26" t="s">
        <v>1026</v>
      </c>
      <c r="W17" s="111"/>
      <c r="X17" s="112"/>
      <c r="Y17" s="35" t="s">
        <v>1027</v>
      </c>
    </row>
    <row r="18" spans="1:25" x14ac:dyDescent="0.25">
      <c r="A18" s="27"/>
      <c r="B18" s="28"/>
      <c r="C18" s="31"/>
      <c r="D18" s="30"/>
      <c r="E18" s="28"/>
      <c r="F18" s="27"/>
      <c r="G18" s="28"/>
      <c r="H18" s="29"/>
      <c r="I18" s="28"/>
      <c r="J18" s="28"/>
      <c r="K18" s="27"/>
      <c r="L18" s="28"/>
      <c r="M18" s="29"/>
      <c r="N18" s="28"/>
      <c r="O18" s="28"/>
      <c r="P18" s="27"/>
      <c r="Q18" s="28"/>
      <c r="R18" s="29"/>
      <c r="S18" s="28"/>
      <c r="T18" s="28"/>
      <c r="U18" s="27"/>
      <c r="V18" s="28"/>
      <c r="W18" s="29"/>
      <c r="X18" s="28"/>
      <c r="Y18" s="28"/>
    </row>
    <row r="19" spans="1:25" x14ac:dyDescent="0.25">
      <c r="A19" s="27"/>
      <c r="B19" s="30"/>
      <c r="C19" s="31"/>
      <c r="D19" s="30"/>
      <c r="E19" s="38"/>
      <c r="F19" s="27"/>
      <c r="G19" s="30"/>
      <c r="H19" s="31"/>
      <c r="I19" s="30"/>
      <c r="J19" s="30"/>
      <c r="K19" s="27"/>
      <c r="L19" s="30"/>
      <c r="M19" s="31"/>
      <c r="N19" s="30"/>
      <c r="O19" s="30"/>
      <c r="P19" s="27"/>
      <c r="Q19" s="30"/>
      <c r="R19" s="31"/>
      <c r="S19" s="30"/>
      <c r="T19" s="30"/>
      <c r="U19" s="27"/>
      <c r="V19" s="30"/>
      <c r="W19" s="31"/>
      <c r="X19" s="30"/>
      <c r="Y19" s="30"/>
    </row>
    <row r="20" spans="1:25" x14ac:dyDescent="0.25">
      <c r="A20" s="27"/>
      <c r="B20" s="30"/>
      <c r="C20" s="32"/>
      <c r="D20" s="33"/>
      <c r="E20" s="30"/>
      <c r="F20" s="27"/>
      <c r="G20" s="30"/>
      <c r="H20" s="32"/>
      <c r="I20" s="33"/>
      <c r="J20" s="30"/>
      <c r="K20" s="27"/>
      <c r="L20" s="30"/>
      <c r="M20" s="32"/>
      <c r="N20" s="33"/>
      <c r="O20" s="30"/>
      <c r="P20" s="27"/>
      <c r="Q20" s="30"/>
      <c r="R20" s="32"/>
      <c r="S20" s="33"/>
      <c r="T20" s="30"/>
      <c r="U20" s="27"/>
      <c r="V20" s="30"/>
      <c r="W20" s="32"/>
      <c r="X20" s="33"/>
      <c r="Y20" s="30"/>
    </row>
    <row r="21" spans="1:25" x14ac:dyDescent="0.25">
      <c r="A21" s="34" t="s">
        <v>1024</v>
      </c>
      <c r="B21" s="30"/>
      <c r="C21" s="31"/>
      <c r="D21" s="30"/>
      <c r="E21" s="30"/>
      <c r="F21" s="34" t="s">
        <v>1024</v>
      </c>
      <c r="G21" s="30"/>
      <c r="H21" s="31"/>
      <c r="I21" s="30"/>
      <c r="J21" s="30"/>
      <c r="K21" s="34" t="s">
        <v>1024</v>
      </c>
      <c r="L21" s="30"/>
      <c r="M21" s="31"/>
      <c r="N21" s="30"/>
      <c r="O21" s="30"/>
      <c r="P21" s="34" t="s">
        <v>1024</v>
      </c>
      <c r="Q21" s="30"/>
      <c r="R21" s="31"/>
      <c r="S21" s="30"/>
      <c r="T21" s="30"/>
      <c r="U21" s="34" t="s">
        <v>1024</v>
      </c>
      <c r="V21" s="30"/>
      <c r="W21" s="31"/>
      <c r="X21" s="30"/>
      <c r="Y21" s="30"/>
    </row>
    <row r="22" spans="1:25" x14ac:dyDescent="0.25">
      <c r="A22" s="34" t="s">
        <v>1025</v>
      </c>
      <c r="B22" s="28"/>
      <c r="C22" s="29"/>
      <c r="D22" s="28"/>
      <c r="E22" s="28"/>
      <c r="F22" s="34" t="s">
        <v>1025</v>
      </c>
      <c r="G22" s="28"/>
      <c r="H22" s="29"/>
      <c r="I22" s="28"/>
      <c r="J22" s="28"/>
      <c r="K22" s="34" t="s">
        <v>1025</v>
      </c>
      <c r="L22" s="28"/>
      <c r="M22" s="29"/>
      <c r="N22" s="28"/>
      <c r="O22" s="28"/>
      <c r="P22" s="34" t="s">
        <v>1025</v>
      </c>
      <c r="Q22" s="28"/>
      <c r="R22" s="29"/>
      <c r="S22" s="28"/>
      <c r="T22" s="28"/>
      <c r="U22" s="34" t="s">
        <v>1025</v>
      </c>
      <c r="V22" s="28"/>
      <c r="W22" s="29"/>
      <c r="X22" s="28"/>
      <c r="Y22" s="28"/>
    </row>
    <row r="23" spans="1:25" x14ac:dyDescent="0.25">
      <c r="E23" s="39"/>
    </row>
    <row r="24" spans="1:25" x14ac:dyDescent="0.25">
      <c r="A24" s="25"/>
      <c r="B24" s="26" t="s">
        <v>1026</v>
      </c>
      <c r="C24" s="111"/>
      <c r="D24" s="112"/>
      <c r="E24" s="35" t="s">
        <v>1027</v>
      </c>
      <c r="F24" s="25"/>
      <c r="G24" s="26" t="s">
        <v>1026</v>
      </c>
      <c r="H24" s="111"/>
      <c r="I24" s="112"/>
      <c r="J24" s="35" t="s">
        <v>1027</v>
      </c>
      <c r="K24" s="25"/>
      <c r="L24" s="26" t="s">
        <v>1026</v>
      </c>
      <c r="M24" s="111"/>
      <c r="N24" s="112"/>
      <c r="O24" s="35" t="s">
        <v>1027</v>
      </c>
      <c r="P24" s="25"/>
      <c r="Q24" s="26" t="s">
        <v>1026</v>
      </c>
      <c r="R24" s="111"/>
      <c r="S24" s="112"/>
      <c r="T24" s="35" t="s">
        <v>1027</v>
      </c>
      <c r="U24" s="25"/>
      <c r="V24" s="26" t="s">
        <v>1026</v>
      </c>
      <c r="W24" s="111"/>
      <c r="X24" s="112"/>
      <c r="Y24" s="35" t="s">
        <v>1027</v>
      </c>
    </row>
    <row r="25" spans="1:25" x14ac:dyDescent="0.25">
      <c r="A25" s="27"/>
      <c r="B25" s="28"/>
      <c r="C25" s="31"/>
      <c r="D25" s="30"/>
      <c r="E25" s="28"/>
      <c r="F25" s="27"/>
      <c r="G25" s="28"/>
      <c r="H25" s="29"/>
      <c r="I25" s="28"/>
      <c r="J25" s="28"/>
      <c r="K25" s="27"/>
      <c r="L25" s="28"/>
      <c r="M25" s="29"/>
      <c r="N25" s="28"/>
      <c r="O25" s="28"/>
      <c r="P25" s="27"/>
      <c r="Q25" s="28"/>
      <c r="R25" s="29"/>
      <c r="S25" s="28"/>
      <c r="T25" s="28"/>
      <c r="U25" s="27"/>
      <c r="V25" s="28"/>
      <c r="W25" s="29"/>
      <c r="X25" s="28"/>
      <c r="Y25" s="28"/>
    </row>
    <row r="26" spans="1:25" x14ac:dyDescent="0.25">
      <c r="A26" s="27"/>
      <c r="B26" s="30"/>
      <c r="C26" s="31"/>
      <c r="D26" s="30"/>
      <c r="E26" s="38"/>
      <c r="F26" s="27"/>
      <c r="G26" s="30"/>
      <c r="H26" s="31"/>
      <c r="I26" s="30"/>
      <c r="J26" s="30"/>
      <c r="K26" s="27"/>
      <c r="L26" s="30"/>
      <c r="M26" s="31"/>
      <c r="N26" s="30"/>
      <c r="O26" s="30"/>
      <c r="P26" s="27"/>
      <c r="Q26" s="30"/>
      <c r="R26" s="31"/>
      <c r="S26" s="30"/>
      <c r="T26" s="30"/>
      <c r="U26" s="27"/>
      <c r="V26" s="30"/>
      <c r="W26" s="31"/>
      <c r="X26" s="30"/>
      <c r="Y26" s="30"/>
    </row>
    <row r="27" spans="1:25" x14ac:dyDescent="0.25">
      <c r="A27" s="27"/>
      <c r="B27" s="30"/>
      <c r="C27" s="32"/>
      <c r="D27" s="33"/>
      <c r="E27" s="30"/>
      <c r="F27" s="27"/>
      <c r="G27" s="30"/>
      <c r="H27" s="32"/>
      <c r="I27" s="33"/>
      <c r="J27" s="30"/>
      <c r="K27" s="27"/>
      <c r="L27" s="30"/>
      <c r="M27" s="32"/>
      <c r="N27" s="33"/>
      <c r="O27" s="30"/>
      <c r="P27" s="27"/>
      <c r="Q27" s="30"/>
      <c r="R27" s="32"/>
      <c r="S27" s="33"/>
      <c r="T27" s="30"/>
      <c r="U27" s="27"/>
      <c r="V27" s="30"/>
      <c r="W27" s="32"/>
      <c r="X27" s="33"/>
      <c r="Y27" s="30"/>
    </row>
    <row r="28" spans="1:25" x14ac:dyDescent="0.25">
      <c r="A28" s="34" t="s">
        <v>1024</v>
      </c>
      <c r="B28" s="30"/>
      <c r="C28" s="31"/>
      <c r="D28" s="30"/>
      <c r="E28" s="30"/>
      <c r="F28" s="34" t="s">
        <v>1024</v>
      </c>
      <c r="G28" s="30"/>
      <c r="H28" s="31"/>
      <c r="I28" s="30"/>
      <c r="J28" s="30"/>
      <c r="K28" s="34" t="s">
        <v>1024</v>
      </c>
      <c r="L28" s="30"/>
      <c r="M28" s="31"/>
      <c r="N28" s="30"/>
      <c r="O28" s="30"/>
      <c r="P28" s="34" t="s">
        <v>1024</v>
      </c>
      <c r="Q28" s="30"/>
      <c r="R28" s="31"/>
      <c r="S28" s="30"/>
      <c r="T28" s="30"/>
      <c r="U28" s="34" t="s">
        <v>1024</v>
      </c>
      <c r="V28" s="30"/>
      <c r="W28" s="31"/>
      <c r="X28" s="30"/>
      <c r="Y28" s="30"/>
    </row>
    <row r="29" spans="1:25" x14ac:dyDescent="0.25">
      <c r="A29" s="34" t="s">
        <v>1025</v>
      </c>
      <c r="B29" s="28"/>
      <c r="C29" s="29"/>
      <c r="D29" s="28"/>
      <c r="E29" s="28"/>
      <c r="F29" s="34" t="s">
        <v>1025</v>
      </c>
      <c r="G29" s="28"/>
      <c r="H29" s="29"/>
      <c r="I29" s="28"/>
      <c r="J29" s="28"/>
      <c r="K29" s="34" t="s">
        <v>1025</v>
      </c>
      <c r="L29" s="28"/>
      <c r="M29" s="29"/>
      <c r="N29" s="28"/>
      <c r="O29" s="28"/>
      <c r="P29" s="34" t="s">
        <v>1025</v>
      </c>
      <c r="Q29" s="28"/>
      <c r="R29" s="29"/>
      <c r="S29" s="28"/>
      <c r="T29" s="28"/>
      <c r="U29" s="34" t="s">
        <v>1025</v>
      </c>
      <c r="V29" s="28"/>
      <c r="W29" s="29"/>
      <c r="X29" s="28"/>
      <c r="Y29" s="28"/>
    </row>
    <row r="31" spans="1:25" x14ac:dyDescent="0.25">
      <c r="A31" s="25"/>
      <c r="B31" s="26" t="s">
        <v>1026</v>
      </c>
      <c r="C31" s="111"/>
      <c r="D31" s="112"/>
      <c r="E31" s="35" t="s">
        <v>1027</v>
      </c>
      <c r="F31" s="25"/>
      <c r="G31" s="26" t="s">
        <v>1026</v>
      </c>
      <c r="H31" s="111"/>
      <c r="I31" s="112"/>
      <c r="J31" s="35" t="s">
        <v>1027</v>
      </c>
      <c r="K31" s="25"/>
      <c r="L31" s="26" t="s">
        <v>1026</v>
      </c>
      <c r="M31" s="111"/>
      <c r="N31" s="112"/>
      <c r="O31" s="35" t="s">
        <v>1027</v>
      </c>
      <c r="P31" s="25"/>
      <c r="Q31" s="26" t="s">
        <v>1026</v>
      </c>
      <c r="R31" s="111"/>
      <c r="S31" s="112"/>
      <c r="T31" s="35" t="s">
        <v>1027</v>
      </c>
      <c r="U31" s="25"/>
      <c r="V31" s="26" t="s">
        <v>1026</v>
      </c>
      <c r="W31" s="111"/>
      <c r="X31" s="112"/>
      <c r="Y31" s="35" t="s">
        <v>1027</v>
      </c>
    </row>
    <row r="32" spans="1:25" x14ac:dyDescent="0.25">
      <c r="A32" s="27"/>
      <c r="B32" s="28"/>
      <c r="C32" s="31"/>
      <c r="D32" s="30"/>
      <c r="E32" s="28"/>
      <c r="F32" s="27"/>
      <c r="G32" s="28"/>
      <c r="H32" s="29"/>
      <c r="I32" s="28"/>
      <c r="J32" s="28"/>
      <c r="K32" s="27"/>
      <c r="L32" s="28"/>
      <c r="M32" s="29"/>
      <c r="N32" s="28"/>
      <c r="O32" s="28"/>
      <c r="P32" s="27"/>
      <c r="Q32" s="28"/>
      <c r="R32" s="29"/>
      <c r="S32" s="28"/>
      <c r="T32" s="28"/>
      <c r="U32" s="27"/>
      <c r="V32" s="28"/>
      <c r="W32" s="29"/>
      <c r="X32" s="28"/>
      <c r="Y32" s="28"/>
    </row>
    <row r="33" spans="1:25" x14ac:dyDescent="0.25">
      <c r="A33" s="27"/>
      <c r="B33" s="30"/>
      <c r="C33" s="31"/>
      <c r="D33" s="30"/>
      <c r="E33" s="38"/>
      <c r="F33" s="27"/>
      <c r="G33" s="30"/>
      <c r="H33" s="31"/>
      <c r="I33" s="30"/>
      <c r="J33" s="30"/>
      <c r="K33" s="27"/>
      <c r="L33" s="30"/>
      <c r="M33" s="31"/>
      <c r="N33" s="30"/>
      <c r="O33" s="30"/>
      <c r="P33" s="27"/>
      <c r="Q33" s="30"/>
      <c r="R33" s="31"/>
      <c r="S33" s="30"/>
      <c r="T33" s="30"/>
      <c r="U33" s="27"/>
      <c r="V33" s="30"/>
      <c r="W33" s="31"/>
      <c r="X33" s="30"/>
      <c r="Y33" s="30"/>
    </row>
    <row r="34" spans="1:25" x14ac:dyDescent="0.25">
      <c r="A34" s="27"/>
      <c r="B34" s="30"/>
      <c r="C34" s="32"/>
      <c r="D34" s="33"/>
      <c r="E34" s="30"/>
      <c r="F34" s="27"/>
      <c r="G34" s="30"/>
      <c r="H34" s="32"/>
      <c r="I34" s="33"/>
      <c r="J34" s="30"/>
      <c r="K34" s="27"/>
      <c r="L34" s="30"/>
      <c r="M34" s="32"/>
      <c r="N34" s="33"/>
      <c r="O34" s="30"/>
      <c r="P34" s="27"/>
      <c r="Q34" s="30"/>
      <c r="R34" s="32"/>
      <c r="S34" s="33"/>
      <c r="T34" s="30"/>
      <c r="U34" s="27"/>
      <c r="V34" s="30"/>
      <c r="W34" s="32"/>
      <c r="X34" s="33"/>
      <c r="Y34" s="30"/>
    </row>
    <row r="35" spans="1:25" x14ac:dyDescent="0.25">
      <c r="A35" s="34" t="s">
        <v>1024</v>
      </c>
      <c r="B35" s="30"/>
      <c r="C35" s="31"/>
      <c r="D35" s="30"/>
      <c r="E35" s="30"/>
      <c r="F35" s="34" t="s">
        <v>1024</v>
      </c>
      <c r="G35" s="30"/>
      <c r="H35" s="31"/>
      <c r="I35" s="30"/>
      <c r="J35" s="30"/>
      <c r="K35" s="34" t="s">
        <v>1024</v>
      </c>
      <c r="L35" s="30"/>
      <c r="M35" s="31"/>
      <c r="N35" s="30"/>
      <c r="O35" s="30"/>
      <c r="P35" s="34" t="s">
        <v>1024</v>
      </c>
      <c r="Q35" s="30"/>
      <c r="R35" s="31"/>
      <c r="S35" s="30"/>
      <c r="T35" s="30"/>
      <c r="U35" s="34" t="s">
        <v>1024</v>
      </c>
      <c r="V35" s="30"/>
      <c r="W35" s="31"/>
      <c r="X35" s="30"/>
      <c r="Y35" s="30"/>
    </row>
    <row r="36" spans="1:25" x14ac:dyDescent="0.25">
      <c r="A36" s="34" t="s">
        <v>1025</v>
      </c>
      <c r="B36" s="28"/>
      <c r="C36" s="29"/>
      <c r="D36" s="28"/>
      <c r="E36" s="28"/>
      <c r="F36" s="34" t="s">
        <v>1025</v>
      </c>
      <c r="G36" s="28"/>
      <c r="H36" s="29"/>
      <c r="I36" s="28"/>
      <c r="J36" s="28"/>
      <c r="K36" s="34" t="s">
        <v>1025</v>
      </c>
      <c r="L36" s="28"/>
      <c r="M36" s="29"/>
      <c r="N36" s="28"/>
      <c r="O36" s="28"/>
      <c r="P36" s="34" t="s">
        <v>1025</v>
      </c>
      <c r="Q36" s="28"/>
      <c r="R36" s="29"/>
      <c r="S36" s="28"/>
      <c r="T36" s="28"/>
      <c r="U36" s="34" t="s">
        <v>1025</v>
      </c>
      <c r="V36" s="28"/>
      <c r="W36" s="29"/>
      <c r="X36" s="28"/>
      <c r="Y36" s="28"/>
    </row>
    <row r="37" spans="1:25" x14ac:dyDescent="0.25">
      <c r="E37" s="39"/>
    </row>
    <row r="38" spans="1:25" x14ac:dyDescent="0.25">
      <c r="A38" s="25"/>
      <c r="B38" s="102" t="s">
        <v>1026</v>
      </c>
      <c r="C38" s="109">
        <v>600</v>
      </c>
      <c r="D38" s="110"/>
      <c r="E38" s="103" t="s">
        <v>1027</v>
      </c>
      <c r="F38" s="25"/>
      <c r="G38" s="102" t="s">
        <v>1026</v>
      </c>
      <c r="H38" s="109"/>
      <c r="I38" s="110"/>
      <c r="J38" s="103" t="s">
        <v>1027</v>
      </c>
      <c r="K38" s="25"/>
      <c r="L38" s="102" t="s">
        <v>1026</v>
      </c>
      <c r="M38" s="109"/>
      <c r="N38" s="110"/>
      <c r="O38" s="103" t="s">
        <v>1027</v>
      </c>
      <c r="P38" s="25"/>
      <c r="Q38" s="102" t="s">
        <v>1026</v>
      </c>
      <c r="R38" s="109"/>
      <c r="S38" s="110"/>
      <c r="T38" s="103" t="s">
        <v>1027</v>
      </c>
      <c r="U38" s="25"/>
      <c r="V38" s="102" t="s">
        <v>1026</v>
      </c>
      <c r="W38" s="109"/>
      <c r="X38" s="110"/>
      <c r="Y38" s="103" t="s">
        <v>1027</v>
      </c>
    </row>
    <row r="39" spans="1:25" x14ac:dyDescent="0.25">
      <c r="A39" s="27"/>
      <c r="B39" s="28"/>
      <c r="C39" s="31"/>
      <c r="D39" s="30"/>
      <c r="E39" s="28"/>
      <c r="F39" s="27"/>
      <c r="G39" s="28"/>
      <c r="H39" s="29"/>
      <c r="I39" s="28"/>
      <c r="J39" s="28"/>
      <c r="K39" s="27"/>
      <c r="L39" s="28"/>
      <c r="M39" s="29"/>
      <c r="N39" s="28"/>
      <c r="O39" s="28"/>
      <c r="P39" s="27"/>
      <c r="Q39" s="28"/>
      <c r="R39" s="29"/>
      <c r="S39" s="28"/>
      <c r="T39" s="28"/>
      <c r="U39" s="27"/>
      <c r="V39" s="28"/>
      <c r="W39" s="29"/>
      <c r="X39" s="28"/>
      <c r="Y39" s="28"/>
    </row>
    <row r="40" spans="1:25" x14ac:dyDescent="0.25">
      <c r="A40" s="27"/>
      <c r="B40" s="30"/>
      <c r="C40" s="31"/>
      <c r="D40" s="30"/>
      <c r="E40" s="38"/>
      <c r="F40" s="27"/>
      <c r="G40" s="30"/>
      <c r="H40" s="31"/>
      <c r="I40" s="30"/>
      <c r="J40" s="30"/>
      <c r="K40" s="27"/>
      <c r="L40" s="30"/>
      <c r="M40" s="31"/>
      <c r="N40" s="30"/>
      <c r="O40" s="30"/>
      <c r="P40" s="27"/>
      <c r="Q40" s="30"/>
      <c r="R40" s="31"/>
      <c r="S40" s="30"/>
      <c r="T40" s="30"/>
      <c r="U40" s="27"/>
      <c r="V40" s="30"/>
      <c r="W40" s="31"/>
      <c r="X40" s="30"/>
      <c r="Y40" s="30"/>
    </row>
    <row r="41" spans="1:25" x14ac:dyDescent="0.25">
      <c r="A41" s="27"/>
      <c r="B41" s="30"/>
      <c r="C41" s="32"/>
      <c r="D41" s="33"/>
      <c r="E41" s="30"/>
      <c r="F41" s="27"/>
      <c r="G41" s="30"/>
      <c r="H41" s="32"/>
      <c r="I41" s="33"/>
      <c r="J41" s="30"/>
      <c r="K41" s="27"/>
      <c r="L41" s="30"/>
      <c r="M41" s="32"/>
      <c r="N41" s="33"/>
      <c r="O41" s="30"/>
      <c r="P41" s="27"/>
      <c r="Q41" s="30"/>
      <c r="R41" s="32"/>
      <c r="S41" s="33"/>
      <c r="T41" s="30"/>
      <c r="U41" s="27"/>
      <c r="V41" s="30"/>
      <c r="W41" s="32"/>
      <c r="X41" s="33"/>
      <c r="Y41" s="30"/>
    </row>
    <row r="42" spans="1:25" x14ac:dyDescent="0.25">
      <c r="A42" s="34" t="s">
        <v>1024</v>
      </c>
      <c r="B42" s="30"/>
      <c r="C42" s="31"/>
      <c r="D42" s="30"/>
      <c r="E42" s="30"/>
      <c r="F42" s="34" t="s">
        <v>1024</v>
      </c>
      <c r="G42" s="30"/>
      <c r="H42" s="31"/>
      <c r="I42" s="30"/>
      <c r="J42" s="30"/>
      <c r="K42" s="34" t="s">
        <v>1024</v>
      </c>
      <c r="L42" s="30"/>
      <c r="M42" s="31"/>
      <c r="N42" s="30"/>
      <c r="O42" s="30"/>
      <c r="P42" s="34" t="s">
        <v>1024</v>
      </c>
      <c r="Q42" s="30"/>
      <c r="R42" s="31"/>
      <c r="S42" s="30"/>
      <c r="T42" s="30"/>
      <c r="U42" s="34" t="s">
        <v>1024</v>
      </c>
      <c r="V42" s="30"/>
      <c r="W42" s="31"/>
      <c r="X42" s="30"/>
      <c r="Y42" s="30"/>
    </row>
    <row r="43" spans="1:25" x14ac:dyDescent="0.25">
      <c r="A43" s="34" t="s">
        <v>1025</v>
      </c>
      <c r="B43" s="28"/>
      <c r="C43" s="29"/>
      <c r="D43" s="28"/>
      <c r="E43" s="28"/>
      <c r="F43" s="34" t="s">
        <v>1025</v>
      </c>
      <c r="G43" s="28"/>
      <c r="H43" s="29"/>
      <c r="I43" s="28"/>
      <c r="J43" s="28"/>
      <c r="K43" s="34" t="s">
        <v>1025</v>
      </c>
      <c r="L43" s="28"/>
      <c r="M43" s="29"/>
      <c r="N43" s="28"/>
      <c r="O43" s="28"/>
      <c r="P43" s="34" t="s">
        <v>1025</v>
      </c>
      <c r="Q43" s="28"/>
      <c r="R43" s="29"/>
      <c r="S43" s="28"/>
      <c r="T43" s="28"/>
      <c r="U43" s="34" t="s">
        <v>1025</v>
      </c>
      <c r="V43" s="28"/>
      <c r="W43" s="29"/>
      <c r="X43" s="28"/>
      <c r="Y43" s="28"/>
    </row>
    <row r="45" spans="1:25" x14ac:dyDescent="0.25">
      <c r="A45" s="25"/>
      <c r="B45" s="102" t="s">
        <v>1026</v>
      </c>
      <c r="C45" s="109"/>
      <c r="D45" s="110"/>
      <c r="E45" s="103" t="s">
        <v>1027</v>
      </c>
      <c r="F45" s="25"/>
      <c r="G45" s="102" t="s">
        <v>1026</v>
      </c>
      <c r="H45" s="109"/>
      <c r="I45" s="110"/>
      <c r="J45" s="103" t="s">
        <v>1027</v>
      </c>
      <c r="K45" s="25"/>
      <c r="L45" s="102" t="s">
        <v>1026</v>
      </c>
      <c r="M45" s="109"/>
      <c r="N45" s="110"/>
      <c r="O45" s="103" t="s">
        <v>1027</v>
      </c>
      <c r="P45" s="25"/>
      <c r="Q45" s="102" t="s">
        <v>1026</v>
      </c>
      <c r="R45" s="109"/>
      <c r="S45" s="110"/>
      <c r="T45" s="103" t="s">
        <v>1027</v>
      </c>
      <c r="U45" s="25"/>
      <c r="V45" s="102" t="s">
        <v>1026</v>
      </c>
      <c r="W45" s="109"/>
      <c r="X45" s="110"/>
      <c r="Y45" s="103" t="s">
        <v>1027</v>
      </c>
    </row>
    <row r="46" spans="1:25" x14ac:dyDescent="0.25">
      <c r="A46" s="27"/>
      <c r="B46" s="28"/>
      <c r="C46" s="31"/>
      <c r="D46" s="30"/>
      <c r="E46" s="28"/>
      <c r="F46" s="27"/>
      <c r="G46" s="28"/>
      <c r="H46" s="29"/>
      <c r="I46" s="28"/>
      <c r="J46" s="28"/>
      <c r="K46" s="27"/>
      <c r="L46" s="28"/>
      <c r="M46" s="29"/>
      <c r="N46" s="28"/>
      <c r="O46" s="28"/>
      <c r="P46" s="27"/>
      <c r="Q46" s="28"/>
      <c r="R46" s="29"/>
      <c r="S46" s="28"/>
      <c r="T46" s="28"/>
      <c r="U46" s="27"/>
      <c r="V46" s="28"/>
      <c r="W46" s="29"/>
      <c r="X46" s="28"/>
      <c r="Y46" s="28"/>
    </row>
    <row r="47" spans="1:25" x14ac:dyDescent="0.25">
      <c r="A47" s="27"/>
      <c r="B47" s="30"/>
      <c r="C47" s="31"/>
      <c r="D47" s="30"/>
      <c r="E47" s="38"/>
      <c r="F47" s="27"/>
      <c r="G47" s="30"/>
      <c r="H47" s="31"/>
      <c r="I47" s="30"/>
      <c r="J47" s="30"/>
      <c r="K47" s="27"/>
      <c r="L47" s="30"/>
      <c r="M47" s="31"/>
      <c r="N47" s="30"/>
      <c r="O47" s="30"/>
      <c r="P47" s="27"/>
      <c r="Q47" s="30"/>
      <c r="R47" s="31"/>
      <c r="S47" s="30"/>
      <c r="T47" s="30"/>
      <c r="U47" s="27"/>
      <c r="V47" s="30"/>
      <c r="W47" s="31"/>
      <c r="X47" s="30"/>
      <c r="Y47" s="30"/>
    </row>
    <row r="48" spans="1:25" x14ac:dyDescent="0.25">
      <c r="A48" s="27"/>
      <c r="B48" s="30"/>
      <c r="C48" s="32"/>
      <c r="D48" s="33"/>
      <c r="E48" s="30"/>
      <c r="F48" s="27"/>
      <c r="G48" s="30"/>
      <c r="H48" s="32"/>
      <c r="I48" s="33"/>
      <c r="J48" s="30"/>
      <c r="K48" s="27"/>
      <c r="L48" s="30"/>
      <c r="M48" s="32"/>
      <c r="N48" s="33"/>
      <c r="O48" s="30"/>
      <c r="P48" s="27"/>
      <c r="Q48" s="30"/>
      <c r="R48" s="32"/>
      <c r="S48" s="33"/>
      <c r="T48" s="30"/>
      <c r="U48" s="27"/>
      <c r="V48" s="30"/>
      <c r="W48" s="32"/>
      <c r="X48" s="33"/>
      <c r="Y48" s="30"/>
    </row>
    <row r="49" spans="1:25" x14ac:dyDescent="0.25">
      <c r="A49" s="34" t="s">
        <v>1024</v>
      </c>
      <c r="B49" s="30"/>
      <c r="C49" s="31"/>
      <c r="D49" s="30"/>
      <c r="E49" s="30"/>
      <c r="F49" s="34" t="s">
        <v>1024</v>
      </c>
      <c r="G49" s="30"/>
      <c r="H49" s="31"/>
      <c r="I49" s="30"/>
      <c r="J49" s="30"/>
      <c r="K49" s="34" t="s">
        <v>1024</v>
      </c>
      <c r="L49" s="30"/>
      <c r="M49" s="31"/>
      <c r="N49" s="30"/>
      <c r="O49" s="30"/>
      <c r="P49" s="34" t="s">
        <v>1024</v>
      </c>
      <c r="Q49" s="30"/>
      <c r="R49" s="31"/>
      <c r="S49" s="30"/>
      <c r="T49" s="30"/>
      <c r="U49" s="34" t="s">
        <v>1024</v>
      </c>
      <c r="V49" s="30"/>
      <c r="W49" s="31"/>
      <c r="X49" s="30"/>
      <c r="Y49" s="30"/>
    </row>
    <row r="50" spans="1:25" x14ac:dyDescent="0.25">
      <c r="A50" s="34" t="s">
        <v>1025</v>
      </c>
      <c r="B50" s="28"/>
      <c r="C50" s="29"/>
      <c r="D50" s="28"/>
      <c r="E50" s="28"/>
      <c r="F50" s="34" t="s">
        <v>1025</v>
      </c>
      <c r="G50" s="28"/>
      <c r="H50" s="29"/>
      <c r="I50" s="28"/>
      <c r="J50" s="28"/>
      <c r="K50" s="34" t="s">
        <v>1025</v>
      </c>
      <c r="L50" s="28"/>
      <c r="M50" s="29"/>
      <c r="N50" s="28"/>
      <c r="O50" s="28"/>
      <c r="P50" s="34" t="s">
        <v>1025</v>
      </c>
      <c r="Q50" s="28"/>
      <c r="R50" s="29"/>
      <c r="S50" s="28"/>
      <c r="T50" s="28"/>
      <c r="U50" s="34" t="s">
        <v>1025</v>
      </c>
      <c r="V50" s="28"/>
      <c r="W50" s="29"/>
      <c r="X50" s="28"/>
      <c r="Y50" s="28"/>
    </row>
    <row r="51" spans="1:25" x14ac:dyDescent="0.25">
      <c r="E51" s="39"/>
    </row>
    <row r="52" spans="1:25" x14ac:dyDescent="0.25">
      <c r="A52" s="25"/>
      <c r="B52" s="102" t="s">
        <v>1026</v>
      </c>
      <c r="C52" s="109"/>
      <c r="D52" s="110"/>
      <c r="E52" s="103" t="s">
        <v>1027</v>
      </c>
      <c r="F52" s="25"/>
      <c r="G52" s="102" t="s">
        <v>1026</v>
      </c>
      <c r="H52" s="109"/>
      <c r="I52" s="110"/>
      <c r="J52" s="103" t="s">
        <v>1027</v>
      </c>
      <c r="K52" s="25"/>
      <c r="L52" s="102" t="s">
        <v>1026</v>
      </c>
      <c r="M52" s="109"/>
      <c r="N52" s="110"/>
      <c r="O52" s="103" t="s">
        <v>1027</v>
      </c>
      <c r="P52" s="25"/>
      <c r="Q52" s="102" t="s">
        <v>1026</v>
      </c>
      <c r="R52" s="109"/>
      <c r="S52" s="110"/>
      <c r="T52" s="103" t="s">
        <v>1027</v>
      </c>
      <c r="U52" s="25"/>
      <c r="V52" s="102" t="s">
        <v>1026</v>
      </c>
      <c r="W52" s="109"/>
      <c r="X52" s="110"/>
      <c r="Y52" s="103" t="s">
        <v>1027</v>
      </c>
    </row>
    <row r="53" spans="1:25" x14ac:dyDescent="0.25">
      <c r="A53" s="27"/>
      <c r="B53" s="28"/>
      <c r="C53" s="31"/>
      <c r="D53" s="30"/>
      <c r="E53" s="28"/>
      <c r="F53" s="27"/>
      <c r="G53" s="28"/>
      <c r="H53" s="29"/>
      <c r="I53" s="28"/>
      <c r="J53" s="28"/>
      <c r="K53" s="27"/>
      <c r="L53" s="28"/>
      <c r="M53" s="29"/>
      <c r="N53" s="28"/>
      <c r="O53" s="28"/>
      <c r="P53" s="27"/>
      <c r="Q53" s="28"/>
      <c r="R53" s="29"/>
      <c r="S53" s="28"/>
      <c r="T53" s="28"/>
      <c r="U53" s="27"/>
      <c r="V53" s="28"/>
      <c r="W53" s="29"/>
      <c r="X53" s="28"/>
      <c r="Y53" s="28"/>
    </row>
    <row r="54" spans="1:25" x14ac:dyDescent="0.25">
      <c r="A54" s="27"/>
      <c r="B54" s="30"/>
      <c r="C54" s="31"/>
      <c r="D54" s="30"/>
      <c r="E54" s="38"/>
      <c r="F54" s="27"/>
      <c r="G54" s="30"/>
      <c r="H54" s="31"/>
      <c r="I54" s="30"/>
      <c r="J54" s="30"/>
      <c r="K54" s="27"/>
      <c r="L54" s="30"/>
      <c r="M54" s="31"/>
      <c r="N54" s="30"/>
      <c r="O54" s="30"/>
      <c r="P54" s="27"/>
      <c r="Q54" s="30"/>
      <c r="R54" s="31"/>
      <c r="S54" s="30"/>
      <c r="T54" s="30"/>
      <c r="U54" s="27"/>
      <c r="V54" s="30"/>
      <c r="W54" s="31"/>
      <c r="X54" s="30"/>
      <c r="Y54" s="30"/>
    </row>
    <row r="55" spans="1:25" x14ac:dyDescent="0.25">
      <c r="A55" s="27"/>
      <c r="B55" s="30"/>
      <c r="C55" s="32"/>
      <c r="D55" s="33"/>
      <c r="E55" s="30"/>
      <c r="F55" s="27"/>
      <c r="G55" s="30"/>
      <c r="H55" s="32"/>
      <c r="I55" s="33"/>
      <c r="J55" s="30"/>
      <c r="K55" s="27"/>
      <c r="L55" s="30"/>
      <c r="M55" s="32"/>
      <c r="N55" s="33"/>
      <c r="O55" s="30"/>
      <c r="P55" s="27"/>
      <c r="Q55" s="30"/>
      <c r="R55" s="32"/>
      <c r="S55" s="33"/>
      <c r="T55" s="30"/>
      <c r="U55" s="27"/>
      <c r="V55" s="30"/>
      <c r="W55" s="32"/>
      <c r="X55" s="33"/>
      <c r="Y55" s="30"/>
    </row>
    <row r="56" spans="1:25" x14ac:dyDescent="0.25">
      <c r="A56" s="34" t="s">
        <v>1024</v>
      </c>
      <c r="B56" s="30"/>
      <c r="C56" s="31"/>
      <c r="D56" s="30"/>
      <c r="E56" s="30"/>
      <c r="F56" s="34" t="s">
        <v>1024</v>
      </c>
      <c r="G56" s="30"/>
      <c r="H56" s="31"/>
      <c r="I56" s="30"/>
      <c r="J56" s="30"/>
      <c r="K56" s="34" t="s">
        <v>1024</v>
      </c>
      <c r="L56" s="30"/>
      <c r="M56" s="31"/>
      <c r="N56" s="30"/>
      <c r="O56" s="30"/>
      <c r="P56" s="34" t="s">
        <v>1024</v>
      </c>
      <c r="Q56" s="30"/>
      <c r="R56" s="31"/>
      <c r="S56" s="30"/>
      <c r="T56" s="30"/>
      <c r="U56" s="34" t="s">
        <v>1024</v>
      </c>
      <c r="V56" s="30"/>
      <c r="W56" s="31"/>
      <c r="X56" s="30"/>
      <c r="Y56" s="30"/>
    </row>
    <row r="57" spans="1:25" x14ac:dyDescent="0.25">
      <c r="A57" s="34" t="s">
        <v>1025</v>
      </c>
      <c r="B57" s="28"/>
      <c r="C57" s="29"/>
      <c r="D57" s="28"/>
      <c r="E57" s="28"/>
      <c r="F57" s="34" t="s">
        <v>1025</v>
      </c>
      <c r="G57" s="28"/>
      <c r="H57" s="29"/>
      <c r="I57" s="28"/>
      <c r="J57" s="28"/>
      <c r="K57" s="34" t="s">
        <v>1025</v>
      </c>
      <c r="L57" s="28"/>
      <c r="M57" s="29"/>
      <c r="N57" s="28"/>
      <c r="O57" s="28"/>
      <c r="P57" s="34" t="s">
        <v>1025</v>
      </c>
      <c r="Q57" s="28"/>
      <c r="R57" s="29"/>
      <c r="S57" s="28"/>
      <c r="T57" s="28"/>
      <c r="U57" s="34" t="s">
        <v>1025</v>
      </c>
      <c r="V57" s="28"/>
      <c r="W57" s="29"/>
      <c r="X57" s="28"/>
      <c r="Y57" s="28"/>
    </row>
    <row r="59" spans="1:25" x14ac:dyDescent="0.25">
      <c r="A59" s="25"/>
      <c r="B59" s="102" t="s">
        <v>1026</v>
      </c>
      <c r="C59" s="109"/>
      <c r="D59" s="110"/>
      <c r="E59" s="103" t="s">
        <v>1027</v>
      </c>
      <c r="F59" s="25"/>
      <c r="G59" s="102" t="s">
        <v>1026</v>
      </c>
      <c r="H59" s="109"/>
      <c r="I59" s="110"/>
      <c r="J59" s="103" t="s">
        <v>1027</v>
      </c>
      <c r="K59" s="25"/>
      <c r="L59" s="102" t="s">
        <v>1026</v>
      </c>
      <c r="M59" s="109"/>
      <c r="N59" s="110"/>
      <c r="O59" s="103" t="s">
        <v>1027</v>
      </c>
      <c r="P59" s="25"/>
      <c r="Q59" s="102" t="s">
        <v>1026</v>
      </c>
      <c r="R59" s="109"/>
      <c r="S59" s="110"/>
      <c r="T59" s="103" t="s">
        <v>1027</v>
      </c>
      <c r="U59" s="25"/>
      <c r="V59" s="102" t="s">
        <v>1026</v>
      </c>
      <c r="W59" s="109"/>
      <c r="X59" s="110"/>
      <c r="Y59" s="103" t="s">
        <v>1027</v>
      </c>
    </row>
    <row r="60" spans="1:25" x14ac:dyDescent="0.25">
      <c r="A60" s="27"/>
      <c r="B60" s="28"/>
      <c r="C60" s="31"/>
      <c r="D60" s="30"/>
      <c r="E60" s="28"/>
      <c r="F60" s="27"/>
      <c r="G60" s="28"/>
      <c r="H60" s="29"/>
      <c r="I60" s="28"/>
      <c r="J60" s="28"/>
      <c r="K60" s="27"/>
      <c r="L60" s="28"/>
      <c r="M60" s="29"/>
      <c r="N60" s="28"/>
      <c r="O60" s="28"/>
      <c r="P60" s="27"/>
      <c r="Q60" s="28"/>
      <c r="R60" s="29"/>
      <c r="S60" s="28"/>
      <c r="T60" s="28"/>
      <c r="U60" s="27"/>
      <c r="V60" s="28"/>
      <c r="W60" s="29"/>
      <c r="X60" s="28"/>
      <c r="Y60" s="28"/>
    </row>
    <row r="61" spans="1:25" x14ac:dyDescent="0.25">
      <c r="A61" s="27"/>
      <c r="B61" s="30"/>
      <c r="C61" s="31"/>
      <c r="D61" s="30"/>
      <c r="E61" s="38"/>
      <c r="F61" s="27"/>
      <c r="G61" s="30"/>
      <c r="H61" s="31"/>
      <c r="I61" s="30"/>
      <c r="J61" s="30"/>
      <c r="K61" s="27"/>
      <c r="L61" s="30"/>
      <c r="M61" s="31"/>
      <c r="N61" s="30"/>
      <c r="O61" s="30"/>
      <c r="P61" s="27"/>
      <c r="Q61" s="30"/>
      <c r="R61" s="31"/>
      <c r="S61" s="30"/>
      <c r="T61" s="30"/>
      <c r="U61" s="27"/>
      <c r="V61" s="30"/>
      <c r="W61" s="31"/>
      <c r="X61" s="30"/>
      <c r="Y61" s="30"/>
    </row>
    <row r="62" spans="1:25" x14ac:dyDescent="0.25">
      <c r="A62" s="27"/>
      <c r="B62" s="30"/>
      <c r="C62" s="32"/>
      <c r="D62" s="33"/>
      <c r="E62" s="30"/>
      <c r="F62" s="27"/>
      <c r="G62" s="30"/>
      <c r="H62" s="32"/>
      <c r="I62" s="33"/>
      <c r="J62" s="30"/>
      <c r="K62" s="27"/>
      <c r="L62" s="30"/>
      <c r="M62" s="32"/>
      <c r="N62" s="33"/>
      <c r="O62" s="30"/>
      <c r="P62" s="27"/>
      <c r="Q62" s="30"/>
      <c r="R62" s="32"/>
      <c r="S62" s="33"/>
      <c r="T62" s="30"/>
      <c r="U62" s="27"/>
      <c r="V62" s="30"/>
      <c r="W62" s="32"/>
      <c r="X62" s="33"/>
      <c r="Y62" s="30"/>
    </row>
    <row r="63" spans="1:25" x14ac:dyDescent="0.25">
      <c r="A63" s="34" t="s">
        <v>1024</v>
      </c>
      <c r="B63" s="30"/>
      <c r="C63" s="31"/>
      <c r="D63" s="30"/>
      <c r="E63" s="30"/>
      <c r="F63" s="34" t="s">
        <v>1024</v>
      </c>
      <c r="G63" s="30"/>
      <c r="H63" s="31"/>
      <c r="I63" s="30"/>
      <c r="J63" s="30"/>
      <c r="K63" s="34" t="s">
        <v>1024</v>
      </c>
      <c r="L63" s="30"/>
      <c r="M63" s="31"/>
      <c r="N63" s="30"/>
      <c r="O63" s="30"/>
      <c r="P63" s="34" t="s">
        <v>1024</v>
      </c>
      <c r="Q63" s="30"/>
      <c r="R63" s="31"/>
      <c r="S63" s="30"/>
      <c r="T63" s="30"/>
      <c r="U63" s="34" t="s">
        <v>1024</v>
      </c>
      <c r="V63" s="30"/>
      <c r="W63" s="31"/>
      <c r="X63" s="30"/>
      <c r="Y63" s="30"/>
    </row>
    <row r="64" spans="1:25" x14ac:dyDescent="0.25">
      <c r="A64" s="34" t="s">
        <v>1025</v>
      </c>
      <c r="B64" s="28"/>
      <c r="C64" s="29"/>
      <c r="D64" s="28"/>
      <c r="E64" s="28"/>
      <c r="F64" s="34" t="s">
        <v>1025</v>
      </c>
      <c r="G64" s="28"/>
      <c r="H64" s="29"/>
      <c r="I64" s="28"/>
      <c r="J64" s="28"/>
      <c r="K64" s="34" t="s">
        <v>1025</v>
      </c>
      <c r="L64" s="28"/>
      <c r="M64" s="29"/>
      <c r="N64" s="28"/>
      <c r="O64" s="28"/>
      <c r="P64" s="34" t="s">
        <v>1025</v>
      </c>
      <c r="Q64" s="28"/>
      <c r="R64" s="29"/>
      <c r="S64" s="28"/>
      <c r="T64" s="28"/>
      <c r="U64" s="34" t="s">
        <v>1025</v>
      </c>
      <c r="V64" s="28"/>
      <c r="W64" s="29"/>
      <c r="X64" s="28"/>
      <c r="Y64" s="28"/>
    </row>
    <row r="65" spans="1:25" x14ac:dyDescent="0.25">
      <c r="E65" s="39"/>
    </row>
    <row r="66" spans="1:25" x14ac:dyDescent="0.25">
      <c r="A66" s="25"/>
      <c r="B66" s="102" t="s">
        <v>1026</v>
      </c>
      <c r="C66" s="109"/>
      <c r="D66" s="110"/>
      <c r="E66" s="103" t="s">
        <v>1027</v>
      </c>
      <c r="F66" s="25"/>
      <c r="G66" s="102" t="s">
        <v>1026</v>
      </c>
      <c r="H66" s="109"/>
      <c r="I66" s="110"/>
      <c r="J66" s="103" t="s">
        <v>1027</v>
      </c>
      <c r="K66" s="25"/>
      <c r="L66" s="102" t="s">
        <v>1026</v>
      </c>
      <c r="M66" s="109"/>
      <c r="N66" s="110"/>
      <c r="O66" s="103" t="s">
        <v>1027</v>
      </c>
      <c r="P66" s="25"/>
      <c r="Q66" s="102" t="s">
        <v>1026</v>
      </c>
      <c r="R66" s="109"/>
      <c r="S66" s="110"/>
      <c r="T66" s="103" t="s">
        <v>1027</v>
      </c>
      <c r="U66" s="25"/>
      <c r="V66" s="102" t="s">
        <v>1026</v>
      </c>
      <c r="W66" s="109"/>
      <c r="X66" s="110"/>
      <c r="Y66" s="103" t="s">
        <v>1027</v>
      </c>
    </row>
    <row r="67" spans="1:25" x14ac:dyDescent="0.25">
      <c r="A67" s="27"/>
      <c r="B67" s="28"/>
      <c r="C67" s="31"/>
      <c r="D67" s="30"/>
      <c r="E67" s="28"/>
      <c r="F67" s="27"/>
      <c r="G67" s="28"/>
      <c r="H67" s="29"/>
      <c r="I67" s="28"/>
      <c r="J67" s="28"/>
      <c r="K67" s="27"/>
      <c r="L67" s="28"/>
      <c r="M67" s="29"/>
      <c r="N67" s="28"/>
      <c r="O67" s="28"/>
      <c r="P67" s="27"/>
      <c r="Q67" s="28"/>
      <c r="R67" s="29"/>
      <c r="S67" s="28"/>
      <c r="T67" s="28"/>
      <c r="U67" s="27"/>
      <c r="V67" s="28"/>
      <c r="W67" s="29"/>
      <c r="X67" s="28"/>
      <c r="Y67" s="28"/>
    </row>
    <row r="68" spans="1:25" x14ac:dyDescent="0.25">
      <c r="A68" s="27"/>
      <c r="B68" s="30"/>
      <c r="C68" s="31"/>
      <c r="D68" s="30"/>
      <c r="E68" s="38"/>
      <c r="F68" s="27"/>
      <c r="G68" s="30"/>
      <c r="H68" s="31"/>
      <c r="I68" s="30"/>
      <c r="J68" s="30"/>
      <c r="K68" s="27"/>
      <c r="L68" s="30"/>
      <c r="M68" s="31"/>
      <c r="N68" s="30"/>
      <c r="O68" s="30"/>
      <c r="P68" s="27"/>
      <c r="Q68" s="30"/>
      <c r="R68" s="31"/>
      <c r="S68" s="30"/>
      <c r="T68" s="30"/>
      <c r="U68" s="27"/>
      <c r="V68" s="30"/>
      <c r="W68" s="31"/>
      <c r="X68" s="30"/>
      <c r="Y68" s="30"/>
    </row>
    <row r="69" spans="1:25" x14ac:dyDescent="0.25">
      <c r="A69" s="27"/>
      <c r="B69" s="30"/>
      <c r="C69" s="32"/>
      <c r="D69" s="33"/>
      <c r="E69" s="30"/>
      <c r="F69" s="27"/>
      <c r="G69" s="30"/>
      <c r="H69" s="32"/>
      <c r="I69" s="33"/>
      <c r="J69" s="30"/>
      <c r="K69" s="27"/>
      <c r="L69" s="30"/>
      <c r="M69" s="32"/>
      <c r="N69" s="33"/>
      <c r="O69" s="30"/>
      <c r="P69" s="27"/>
      <c r="Q69" s="30"/>
      <c r="R69" s="32"/>
      <c r="S69" s="33"/>
      <c r="T69" s="30"/>
      <c r="U69" s="27"/>
      <c r="V69" s="30"/>
      <c r="W69" s="32"/>
      <c r="X69" s="33"/>
      <c r="Y69" s="30"/>
    </row>
    <row r="70" spans="1:25" x14ac:dyDescent="0.25">
      <c r="A70" s="34" t="s">
        <v>1024</v>
      </c>
      <c r="B70" s="30"/>
      <c r="C70" s="31"/>
      <c r="D70" s="30"/>
      <c r="E70" s="30"/>
      <c r="F70" s="34" t="s">
        <v>1024</v>
      </c>
      <c r="G70" s="30"/>
      <c r="H70" s="31"/>
      <c r="I70" s="30"/>
      <c r="J70" s="30"/>
      <c r="K70" s="34" t="s">
        <v>1024</v>
      </c>
      <c r="L70" s="30"/>
      <c r="M70" s="31"/>
      <c r="N70" s="30"/>
      <c r="O70" s="30"/>
      <c r="P70" s="34" t="s">
        <v>1024</v>
      </c>
      <c r="Q70" s="30"/>
      <c r="R70" s="31"/>
      <c r="S70" s="30"/>
      <c r="T70" s="30"/>
      <c r="U70" s="34" t="s">
        <v>1024</v>
      </c>
      <c r="V70" s="30"/>
      <c r="W70" s="31"/>
      <c r="X70" s="30"/>
      <c r="Y70" s="30"/>
    </row>
    <row r="71" spans="1:25" x14ac:dyDescent="0.25">
      <c r="A71" s="34" t="s">
        <v>1025</v>
      </c>
      <c r="B71" s="28"/>
      <c r="C71" s="29"/>
      <c r="D71" s="28"/>
      <c r="E71" s="28"/>
      <c r="F71" s="34" t="s">
        <v>1025</v>
      </c>
      <c r="G71" s="28"/>
      <c r="H71" s="29"/>
      <c r="I71" s="28"/>
      <c r="J71" s="28"/>
      <c r="K71" s="34" t="s">
        <v>1025</v>
      </c>
      <c r="L71" s="28"/>
      <c r="M71" s="29"/>
      <c r="N71" s="28"/>
      <c r="O71" s="28"/>
      <c r="P71" s="34" t="s">
        <v>1025</v>
      </c>
      <c r="Q71" s="28"/>
      <c r="R71" s="29"/>
      <c r="S71" s="28"/>
      <c r="T71" s="28"/>
      <c r="U71" s="34" t="s">
        <v>1025</v>
      </c>
      <c r="V71" s="28"/>
      <c r="W71" s="29"/>
      <c r="X71" s="28"/>
      <c r="Y71" s="28"/>
    </row>
  </sheetData>
  <mergeCells count="50">
    <mergeCell ref="C66:D66"/>
    <mergeCell ref="H66:I66"/>
    <mergeCell ref="M66:N66"/>
    <mergeCell ref="R66:S66"/>
    <mergeCell ref="W66:X66"/>
    <mergeCell ref="C59:D59"/>
    <mergeCell ref="H59:I59"/>
    <mergeCell ref="M59:N59"/>
    <mergeCell ref="R59:S59"/>
    <mergeCell ref="W59:X59"/>
    <mergeCell ref="C52:D52"/>
    <mergeCell ref="H52:I52"/>
    <mergeCell ref="M52:N52"/>
    <mergeCell ref="R52:S52"/>
    <mergeCell ref="W52:X52"/>
    <mergeCell ref="C45:D45"/>
    <mergeCell ref="H45:I45"/>
    <mergeCell ref="M45:N45"/>
    <mergeCell ref="R45:S45"/>
    <mergeCell ref="W45:X45"/>
    <mergeCell ref="C3:D3"/>
    <mergeCell ref="H3:I3"/>
    <mergeCell ref="M3:N3"/>
    <mergeCell ref="R3:S3"/>
    <mergeCell ref="W3:X3"/>
    <mergeCell ref="C17:D17"/>
    <mergeCell ref="H17:I17"/>
    <mergeCell ref="M17:N17"/>
    <mergeCell ref="R17:S17"/>
    <mergeCell ref="W17:X17"/>
    <mergeCell ref="C10:D10"/>
    <mergeCell ref="H10:I10"/>
    <mergeCell ref="M10:N10"/>
    <mergeCell ref="R10:S10"/>
    <mergeCell ref="W10:X10"/>
    <mergeCell ref="C31:D31"/>
    <mergeCell ref="H31:I31"/>
    <mergeCell ref="M31:N31"/>
    <mergeCell ref="R31:S31"/>
    <mergeCell ref="W31:X31"/>
    <mergeCell ref="C24:D24"/>
    <mergeCell ref="H24:I24"/>
    <mergeCell ref="M24:N24"/>
    <mergeCell ref="R24:S24"/>
    <mergeCell ref="W24:X24"/>
    <mergeCell ref="C38:D38"/>
    <mergeCell ref="H38:I38"/>
    <mergeCell ref="M38:N38"/>
    <mergeCell ref="R38:S38"/>
    <mergeCell ref="W38:X3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7"/>
  <sheetViews>
    <sheetView showGridLines="0" topLeftCell="A64" zoomScaleNormal="100" workbookViewId="0">
      <selection activeCell="D3" sqref="D3"/>
    </sheetView>
  </sheetViews>
  <sheetFormatPr baseColWidth="10" defaultRowHeight="15" x14ac:dyDescent="0.25"/>
  <cols>
    <col min="1" max="1" width="11.42578125" style="83"/>
    <col min="2" max="2" width="3.42578125" style="25" customWidth="1"/>
    <col min="3" max="3" width="13" style="97" bestFit="1" customWidth="1"/>
    <col min="4" max="4" width="10.28515625" style="98" customWidth="1"/>
    <col min="5" max="5" width="39.85546875" style="25" customWidth="1"/>
    <col min="6" max="6" width="10.7109375" style="25" bestFit="1" customWidth="1"/>
    <col min="7" max="7" width="10.28515625" style="98" customWidth="1"/>
    <col min="8" max="8" width="51.28515625" style="25" customWidth="1"/>
    <col min="9" max="9" width="16.42578125" style="99" customWidth="1"/>
    <col min="10" max="10" width="2" style="96" customWidth="1"/>
    <col min="11" max="11" width="12" style="83" bestFit="1" customWidth="1"/>
    <col min="12" max="16384" width="11.42578125" style="83"/>
  </cols>
  <sheetData>
    <row r="1" spans="2:10" ht="21" x14ac:dyDescent="0.25">
      <c r="B1" s="81"/>
      <c r="C1" s="115" t="s">
        <v>1028</v>
      </c>
      <c r="D1" s="115"/>
      <c r="E1" s="115"/>
      <c r="F1" s="82" t="s">
        <v>1029</v>
      </c>
      <c r="G1" s="115" t="s">
        <v>1030</v>
      </c>
      <c r="H1" s="115"/>
      <c r="I1" s="115"/>
      <c r="J1" s="115"/>
    </row>
    <row r="2" spans="2:10" ht="20.25" customHeight="1" x14ac:dyDescent="0.25">
      <c r="B2" s="84">
        <v>43</v>
      </c>
      <c r="C2" s="85" t="s">
        <v>1031</v>
      </c>
      <c r="D2" s="84" t="s">
        <v>1032</v>
      </c>
      <c r="E2" s="86" t="s">
        <v>1020</v>
      </c>
      <c r="F2" s="87">
        <v>43072</v>
      </c>
      <c r="G2" s="84" t="s">
        <v>1033</v>
      </c>
      <c r="H2" s="86" t="s">
        <v>1020</v>
      </c>
      <c r="I2" s="85" t="s">
        <v>1034</v>
      </c>
      <c r="J2" s="84"/>
    </row>
    <row r="3" spans="2:10" ht="20.25" customHeight="1" x14ac:dyDescent="0.25">
      <c r="B3" s="88"/>
      <c r="C3" s="89"/>
      <c r="D3" s="90">
        <v>572</v>
      </c>
      <c r="E3" s="113" t="str">
        <f>IF(D3="","",VLOOKUP(D3,Datos!$A$146:$B$921,2,0))</f>
        <v>Bancos e instituciones de crédito c/c vista, euros</v>
      </c>
      <c r="F3" s="114"/>
      <c r="G3" s="90"/>
      <c r="H3" s="37" t="str">
        <f>IF(G3="","",VLOOKUP(G3,Datos!$A$146:$B$921,2,0))</f>
        <v/>
      </c>
      <c r="I3" s="89"/>
      <c r="J3" s="88"/>
    </row>
    <row r="4" spans="2:10" ht="20.25" customHeight="1" x14ac:dyDescent="0.25">
      <c r="B4" s="88"/>
      <c r="C4" s="89"/>
      <c r="D4" s="90"/>
      <c r="E4" s="113" t="str">
        <f>IF(D4="","",VLOOKUP(D4,Datos!$A$146:$B$921,2,0))</f>
        <v/>
      </c>
      <c r="F4" s="114"/>
      <c r="G4" s="90"/>
      <c r="H4" s="37" t="str">
        <f>IF(G4="","",VLOOKUP(G4,Datos!$A$146:$B$921,2,0))</f>
        <v/>
      </c>
      <c r="I4" s="89"/>
      <c r="J4" s="88"/>
    </row>
    <row r="5" spans="2:10" ht="20.25" customHeight="1" x14ac:dyDescent="0.25">
      <c r="B5" s="88"/>
      <c r="C5" s="89"/>
      <c r="D5" s="90"/>
      <c r="E5" s="113" t="str">
        <f>IF(D5="","",VLOOKUP(D5,Datos!$A$146:$B$921,2,0))</f>
        <v/>
      </c>
      <c r="F5" s="114"/>
      <c r="G5" s="90"/>
      <c r="H5" s="37" t="str">
        <f>IF(G5="","",VLOOKUP(G5,Datos!$A$146:$B$921,2,0))</f>
        <v/>
      </c>
      <c r="I5" s="89"/>
      <c r="J5" s="88"/>
    </row>
    <row r="6" spans="2:10" ht="20.25" customHeight="1" x14ac:dyDescent="0.25">
      <c r="B6" s="84">
        <v>44</v>
      </c>
      <c r="C6" s="85" t="s">
        <v>1031</v>
      </c>
      <c r="D6" s="84" t="s">
        <v>1032</v>
      </c>
      <c r="E6" s="86" t="s">
        <v>1020</v>
      </c>
      <c r="F6" s="87">
        <v>43075</v>
      </c>
      <c r="G6" s="84" t="s">
        <v>1033</v>
      </c>
      <c r="H6" s="86" t="s">
        <v>1020</v>
      </c>
      <c r="I6" s="85" t="s">
        <v>1034</v>
      </c>
      <c r="J6" s="84"/>
    </row>
    <row r="7" spans="2:10" ht="20.25" customHeight="1" x14ac:dyDescent="0.25">
      <c r="B7" s="88"/>
      <c r="C7" s="89"/>
      <c r="D7" s="90"/>
      <c r="E7" s="113" t="str">
        <f>IF(D7="","",VLOOKUP(D7,Datos!$A$146:$B$921,2,0))</f>
        <v/>
      </c>
      <c r="F7" s="114"/>
      <c r="G7" s="90"/>
      <c r="H7" s="37" t="str">
        <f>IF(G7="","",VLOOKUP(G7,Datos!$A$146:$B$921,2,0))</f>
        <v/>
      </c>
      <c r="I7" s="89"/>
      <c r="J7" s="88"/>
    </row>
    <row r="8" spans="2:10" ht="20.25" customHeight="1" x14ac:dyDescent="0.25">
      <c r="B8" s="88"/>
      <c r="C8" s="89"/>
      <c r="D8" s="90"/>
      <c r="E8" s="113" t="str">
        <f>IF(D8="","",VLOOKUP(D8,Datos!$A$146:$B$921,2,0))</f>
        <v/>
      </c>
      <c r="F8" s="114"/>
      <c r="G8" s="90"/>
      <c r="H8" s="37" t="str">
        <f>IF(G8="","",VLOOKUP(G8,Datos!$A$146:$B$921,2,0))</f>
        <v/>
      </c>
      <c r="I8" s="89"/>
      <c r="J8" s="88"/>
    </row>
    <row r="9" spans="2:10" ht="20.25" customHeight="1" x14ac:dyDescent="0.25">
      <c r="B9" s="88"/>
      <c r="C9" s="89"/>
      <c r="D9" s="90"/>
      <c r="E9" s="113" t="str">
        <f>IF(D9="","",VLOOKUP(D9,Datos!$A$146:$B$921,2,0))</f>
        <v/>
      </c>
      <c r="F9" s="114"/>
      <c r="G9" s="90"/>
      <c r="H9" s="37" t="str">
        <f>IF(G9="","",VLOOKUP(G9,Datos!$A$146:$B$921,2,0))</f>
        <v/>
      </c>
      <c r="I9" s="89"/>
      <c r="J9" s="88"/>
    </row>
    <row r="10" spans="2:10" ht="20.25" customHeight="1" x14ac:dyDescent="0.25">
      <c r="B10" s="88"/>
      <c r="C10" s="89"/>
      <c r="D10" s="90"/>
      <c r="E10" s="113" t="str">
        <f>IF(D10="","",VLOOKUP(D10,Datos!$A$146:$B$921,2,0))</f>
        <v/>
      </c>
      <c r="F10" s="114"/>
      <c r="G10" s="90"/>
      <c r="H10" s="37" t="str">
        <f>IF(G10="","",VLOOKUP(G10,Datos!$A$146:$B$921,2,0))</f>
        <v/>
      </c>
      <c r="I10" s="89"/>
      <c r="J10" s="88"/>
    </row>
    <row r="11" spans="2:10" ht="20.25" customHeight="1" x14ac:dyDescent="0.25">
      <c r="B11" s="84">
        <v>45</v>
      </c>
      <c r="C11" s="85" t="s">
        <v>1031</v>
      </c>
      <c r="D11" s="84" t="s">
        <v>1032</v>
      </c>
      <c r="E11" s="86" t="s">
        <v>1020</v>
      </c>
      <c r="F11" s="87">
        <f>F6+3</f>
        <v>43078</v>
      </c>
      <c r="G11" s="84" t="s">
        <v>1033</v>
      </c>
      <c r="H11" s="86" t="s">
        <v>1020</v>
      </c>
      <c r="I11" s="85" t="s">
        <v>1034</v>
      </c>
      <c r="J11" s="84"/>
    </row>
    <row r="12" spans="2:10" ht="20.25" customHeight="1" x14ac:dyDescent="0.25">
      <c r="B12" s="88"/>
      <c r="C12" s="89"/>
      <c r="D12" s="90"/>
      <c r="E12" s="113" t="str">
        <f>IF(D12="","",VLOOKUP(D12,Datos!$A$146:$B$921,2,0))</f>
        <v/>
      </c>
      <c r="F12" s="114"/>
      <c r="G12" s="90"/>
      <c r="H12" s="37" t="str">
        <f>IF(G12="","",VLOOKUP(G12,Datos!$A$146:$B$921,2,0))</f>
        <v/>
      </c>
      <c r="I12" s="89"/>
      <c r="J12" s="88"/>
    </row>
    <row r="13" spans="2:10" ht="20.25" customHeight="1" x14ac:dyDescent="0.25">
      <c r="B13" s="88"/>
      <c r="C13" s="89"/>
      <c r="D13" s="90"/>
      <c r="E13" s="113" t="str">
        <f>IF(D13="","",VLOOKUP(D13,Datos!$A$146:$B$921,2,0))</f>
        <v/>
      </c>
      <c r="F13" s="114"/>
      <c r="G13" s="90"/>
      <c r="H13" s="37" t="str">
        <f>IF(G13="","",VLOOKUP(G13,Datos!$A$146:$B$921,2,0))</f>
        <v/>
      </c>
      <c r="I13" s="89"/>
      <c r="J13" s="88"/>
    </row>
    <row r="14" spans="2:10" ht="20.25" customHeight="1" x14ac:dyDescent="0.25">
      <c r="B14" s="88"/>
      <c r="C14" s="89"/>
      <c r="D14" s="90"/>
      <c r="E14" s="113" t="str">
        <f>IF(D14="","",VLOOKUP(D14,Datos!$A$146:$B$921,2,0))</f>
        <v/>
      </c>
      <c r="F14" s="114"/>
      <c r="G14" s="90"/>
      <c r="H14" s="37" t="str">
        <f>IF(G14="","",VLOOKUP(G14,Datos!$A$146:$B$921,2,0))</f>
        <v/>
      </c>
      <c r="I14" s="89"/>
      <c r="J14" s="88"/>
    </row>
    <row r="15" spans="2:10" ht="20.25" customHeight="1" x14ac:dyDescent="0.25">
      <c r="B15" s="88"/>
      <c r="C15" s="89"/>
      <c r="D15" s="90"/>
      <c r="E15" s="113" t="str">
        <f>IF(D15="","",VLOOKUP(D15,Datos!$A$146:$B$921,2,0))</f>
        <v/>
      </c>
      <c r="F15" s="114"/>
      <c r="G15" s="90"/>
      <c r="H15" s="37" t="str">
        <f>IF(G15="","",VLOOKUP(G15,Datos!$A$146:$B$921,2,0))</f>
        <v/>
      </c>
      <c r="I15" s="89"/>
      <c r="J15" s="88"/>
    </row>
    <row r="16" spans="2:10" ht="20.25" customHeight="1" x14ac:dyDescent="0.25">
      <c r="B16" s="84">
        <v>46</v>
      </c>
      <c r="C16" s="85" t="s">
        <v>1031</v>
      </c>
      <c r="D16" s="84" t="s">
        <v>1032</v>
      </c>
      <c r="E16" s="86" t="s">
        <v>1020</v>
      </c>
      <c r="F16" s="87">
        <f>F11+3</f>
        <v>43081</v>
      </c>
      <c r="G16" s="84" t="s">
        <v>1033</v>
      </c>
      <c r="H16" s="86" t="s">
        <v>1020</v>
      </c>
      <c r="I16" s="85" t="s">
        <v>1034</v>
      </c>
      <c r="J16" s="84"/>
    </row>
    <row r="17" spans="2:10" ht="20.25" customHeight="1" x14ac:dyDescent="0.25">
      <c r="B17" s="88"/>
      <c r="C17" s="89"/>
      <c r="D17" s="90"/>
      <c r="E17" s="113" t="str">
        <f>IF(D17="","",VLOOKUP(D17,Datos!$A$146:$B$921,2,0))</f>
        <v/>
      </c>
      <c r="F17" s="114"/>
      <c r="G17" s="90"/>
      <c r="H17" s="37" t="str">
        <f>IF(G17="","",VLOOKUP(G17,Datos!$A$146:$B$921,2,0))</f>
        <v/>
      </c>
      <c r="I17" s="89"/>
      <c r="J17" s="88"/>
    </row>
    <row r="18" spans="2:10" ht="20.25" customHeight="1" x14ac:dyDescent="0.25">
      <c r="B18" s="88"/>
      <c r="C18" s="89"/>
      <c r="D18" s="90"/>
      <c r="E18" s="113" t="str">
        <f>IF(D18="","",VLOOKUP(D18,Datos!$A$146:$B$921,2,0))</f>
        <v/>
      </c>
      <c r="F18" s="114"/>
      <c r="G18" s="90"/>
      <c r="H18" s="37" t="str">
        <f>IF(G18="","",VLOOKUP(G18,Datos!$A$146:$B$921,2,0))</f>
        <v/>
      </c>
      <c r="I18" s="89"/>
      <c r="J18" s="88"/>
    </row>
    <row r="19" spans="2:10" ht="20.25" customHeight="1" x14ac:dyDescent="0.25">
      <c r="B19" s="88"/>
      <c r="C19" s="89"/>
      <c r="D19" s="90"/>
      <c r="E19" s="113" t="str">
        <f>IF(D19="","",VLOOKUP(D19,Datos!$A$146:$B$921,2,0))</f>
        <v/>
      </c>
      <c r="F19" s="114"/>
      <c r="G19" s="90"/>
      <c r="H19" s="37" t="str">
        <f>IF(G19="","",VLOOKUP(G19,Datos!$A$146:$B$921,2,0))</f>
        <v/>
      </c>
      <c r="I19" s="89"/>
      <c r="J19" s="88"/>
    </row>
    <row r="20" spans="2:10" ht="20.25" customHeight="1" x14ac:dyDescent="0.25">
      <c r="B20" s="88"/>
      <c r="C20" s="89"/>
      <c r="D20" s="90"/>
      <c r="E20" s="113" t="str">
        <f>IF(D20="","",VLOOKUP(D20,Datos!$A$146:$B$921,2,0))</f>
        <v/>
      </c>
      <c r="F20" s="114"/>
      <c r="G20" s="90"/>
      <c r="H20" s="37" t="str">
        <f>IF(G20="","",VLOOKUP(G20,Datos!$A$146:$B$921,2,0))</f>
        <v/>
      </c>
      <c r="I20" s="89"/>
      <c r="J20" s="88"/>
    </row>
    <row r="21" spans="2:10" ht="20.25" customHeight="1" x14ac:dyDescent="0.25">
      <c r="B21" s="84">
        <v>47</v>
      </c>
      <c r="C21" s="85" t="s">
        <v>1031</v>
      </c>
      <c r="D21" s="84" t="s">
        <v>1032</v>
      </c>
      <c r="E21" s="86" t="s">
        <v>1020</v>
      </c>
      <c r="F21" s="87">
        <f>F16+3</f>
        <v>43084</v>
      </c>
      <c r="G21" s="84" t="s">
        <v>1033</v>
      </c>
      <c r="H21" s="86" t="s">
        <v>1020</v>
      </c>
      <c r="I21" s="85" t="s">
        <v>1034</v>
      </c>
      <c r="J21" s="84"/>
    </row>
    <row r="22" spans="2:10" ht="20.25" customHeight="1" x14ac:dyDescent="0.25">
      <c r="B22" s="88"/>
      <c r="C22" s="89"/>
      <c r="D22" s="90"/>
      <c r="E22" s="113" t="str">
        <f>IF(D22="","",VLOOKUP(D22,Datos!$A$146:$B$921,2,0))</f>
        <v/>
      </c>
      <c r="F22" s="114"/>
      <c r="G22" s="90"/>
      <c r="H22" s="37" t="str">
        <f>IF(G22="","",VLOOKUP(G22,Datos!$A$146:$B$921,2,0))</f>
        <v/>
      </c>
      <c r="I22" s="89"/>
      <c r="J22" s="88"/>
    </row>
    <row r="23" spans="2:10" ht="20.25" customHeight="1" x14ac:dyDescent="0.25">
      <c r="B23" s="88"/>
      <c r="C23" s="89"/>
      <c r="D23" s="90"/>
      <c r="E23" s="113" t="str">
        <f>IF(D23="","",VLOOKUP(D23,Datos!$A$146:$B$921,2,0))</f>
        <v/>
      </c>
      <c r="F23" s="114"/>
      <c r="G23" s="90"/>
      <c r="H23" s="37" t="str">
        <f>IF(G23="","",VLOOKUP(G23,Datos!$A$146:$B$921,2,0))</f>
        <v/>
      </c>
      <c r="I23" s="89"/>
      <c r="J23" s="88"/>
    </row>
    <row r="24" spans="2:10" ht="20.25" customHeight="1" x14ac:dyDescent="0.25">
      <c r="B24" s="88"/>
      <c r="C24" s="89"/>
      <c r="D24" s="90"/>
      <c r="E24" s="113" t="str">
        <f>IF(D24="","",VLOOKUP(D24,Datos!$A$146:$B$921,2,0))</f>
        <v/>
      </c>
      <c r="F24" s="114"/>
      <c r="G24" s="90"/>
      <c r="H24" s="37" t="str">
        <f>IF(G24="","",VLOOKUP(G24,Datos!$A$146:$B$921,2,0))</f>
        <v/>
      </c>
      <c r="I24" s="89"/>
      <c r="J24" s="88"/>
    </row>
    <row r="25" spans="2:10" ht="20.25" customHeight="1" x14ac:dyDescent="0.25">
      <c r="B25" s="88"/>
      <c r="C25" s="89"/>
      <c r="D25" s="90"/>
      <c r="E25" s="113" t="str">
        <f>IF(D25="","",VLOOKUP(D25,Datos!$A$146:$B$921,2,0))</f>
        <v/>
      </c>
      <c r="F25" s="114"/>
      <c r="G25" s="90"/>
      <c r="H25" s="37" t="str">
        <f>IF(G25="","",VLOOKUP(G25,Datos!$A$146:$B$921,2,0))</f>
        <v/>
      </c>
      <c r="I25" s="89"/>
      <c r="J25" s="88"/>
    </row>
    <row r="26" spans="2:10" ht="20.25" customHeight="1" x14ac:dyDescent="0.25">
      <c r="B26" s="84">
        <v>48</v>
      </c>
      <c r="C26" s="85" t="s">
        <v>1031</v>
      </c>
      <c r="D26" s="84" t="s">
        <v>1032</v>
      </c>
      <c r="E26" s="86" t="s">
        <v>1020</v>
      </c>
      <c r="F26" s="87">
        <f>F21+3</f>
        <v>43087</v>
      </c>
      <c r="G26" s="84" t="s">
        <v>1033</v>
      </c>
      <c r="H26" s="86" t="s">
        <v>1020</v>
      </c>
      <c r="I26" s="85" t="s">
        <v>1034</v>
      </c>
      <c r="J26" s="84"/>
    </row>
    <row r="27" spans="2:10" ht="20.25" customHeight="1" x14ac:dyDescent="0.25">
      <c r="B27" s="88"/>
      <c r="C27" s="89"/>
      <c r="D27" s="90"/>
      <c r="E27" s="113" t="str">
        <f>IF(D27="","",VLOOKUP(D27,Datos!$A$146:$B$921,2,0))</f>
        <v/>
      </c>
      <c r="F27" s="114"/>
      <c r="G27" s="90"/>
      <c r="H27" s="37" t="str">
        <f>IF(G27="","",VLOOKUP(G27,Datos!$A$146:$B$921,2,0))</f>
        <v/>
      </c>
      <c r="I27" s="89"/>
      <c r="J27" s="88"/>
    </row>
    <row r="28" spans="2:10" ht="20.25" customHeight="1" x14ac:dyDescent="0.25">
      <c r="B28" s="88"/>
      <c r="C28" s="89"/>
      <c r="D28" s="90"/>
      <c r="E28" s="113" t="str">
        <f>IF(D28="","",VLOOKUP(D28,Datos!$A$146:$B$921,2,0))</f>
        <v/>
      </c>
      <c r="F28" s="114"/>
      <c r="G28" s="90"/>
      <c r="H28" s="37" t="str">
        <f>IF(G28="","",VLOOKUP(G28,Datos!$A$146:$B$921,2,0))</f>
        <v/>
      </c>
      <c r="I28" s="89"/>
      <c r="J28" s="88"/>
    </row>
    <row r="29" spans="2:10" ht="20.25" customHeight="1" x14ac:dyDescent="0.25">
      <c r="B29" s="88"/>
      <c r="C29" s="89"/>
      <c r="D29" s="90"/>
      <c r="E29" s="113" t="str">
        <f>IF(D29="","",VLOOKUP(D29,Datos!$A$146:$B$921,2,0))</f>
        <v/>
      </c>
      <c r="F29" s="114"/>
      <c r="G29" s="90"/>
      <c r="H29" s="37" t="str">
        <f>IF(G29="","",VLOOKUP(G29,Datos!$A$146:$B$921,2,0))</f>
        <v/>
      </c>
      <c r="I29" s="89"/>
      <c r="J29" s="88"/>
    </row>
    <row r="30" spans="2:10" ht="20.25" customHeight="1" x14ac:dyDescent="0.25">
      <c r="B30" s="88"/>
      <c r="C30" s="89"/>
      <c r="D30" s="90"/>
      <c r="E30" s="113" t="str">
        <f>IF(D30="","",VLOOKUP(D30,Datos!$A$146:$B$921,2,0))</f>
        <v/>
      </c>
      <c r="F30" s="114"/>
      <c r="G30" s="90"/>
      <c r="H30" s="37" t="str">
        <f>IF(G30="","",VLOOKUP(G30,Datos!$A$146:$B$921,2,0))</f>
        <v/>
      </c>
      <c r="I30" s="89"/>
      <c r="J30" s="88"/>
    </row>
    <row r="31" spans="2:10" ht="20.25" customHeight="1" x14ac:dyDescent="0.25">
      <c r="B31" s="84">
        <v>49</v>
      </c>
      <c r="C31" s="85" t="s">
        <v>1031</v>
      </c>
      <c r="D31" s="84" t="s">
        <v>1032</v>
      </c>
      <c r="E31" s="86" t="s">
        <v>1020</v>
      </c>
      <c r="F31" s="87">
        <f>F26+3</f>
        <v>43090</v>
      </c>
      <c r="G31" s="84" t="s">
        <v>1033</v>
      </c>
      <c r="H31" s="86" t="s">
        <v>1020</v>
      </c>
      <c r="I31" s="85" t="s">
        <v>1034</v>
      </c>
      <c r="J31" s="84"/>
    </row>
    <row r="32" spans="2:10" ht="20.25" customHeight="1" x14ac:dyDescent="0.25">
      <c r="B32" s="88"/>
      <c r="C32" s="89"/>
      <c r="D32" s="90"/>
      <c r="E32" s="113" t="str">
        <f>IF(D32="","",VLOOKUP(D32,Datos!$A$146:$B$921,2,0))</f>
        <v/>
      </c>
      <c r="F32" s="114"/>
      <c r="G32" s="90"/>
      <c r="H32" s="37" t="str">
        <f>IF(G32="","",VLOOKUP(G32,Datos!$A$146:$B$921,2,0))</f>
        <v/>
      </c>
      <c r="I32" s="89"/>
      <c r="J32" s="88"/>
    </row>
    <row r="33" spans="2:10" ht="20.25" customHeight="1" x14ac:dyDescent="0.25">
      <c r="B33" s="88"/>
      <c r="C33" s="89"/>
      <c r="D33" s="90"/>
      <c r="E33" s="113" t="str">
        <f>IF(D33="","",VLOOKUP(D33,Datos!$A$146:$B$921,2,0))</f>
        <v/>
      </c>
      <c r="F33" s="114"/>
      <c r="G33" s="90"/>
      <c r="H33" s="37" t="str">
        <f>IF(G33="","",VLOOKUP(G33,Datos!$A$146:$B$921,2,0))</f>
        <v/>
      </c>
      <c r="I33" s="89"/>
      <c r="J33" s="88"/>
    </row>
    <row r="34" spans="2:10" ht="20.25" customHeight="1" x14ac:dyDescent="0.25">
      <c r="B34" s="88"/>
      <c r="C34" s="89"/>
      <c r="D34" s="90"/>
      <c r="E34" s="113" t="str">
        <f>IF(D34="","",VLOOKUP(D34,Datos!$A$146:$B$921,2,0))</f>
        <v/>
      </c>
      <c r="F34" s="114"/>
      <c r="G34" s="90"/>
      <c r="H34" s="37" t="str">
        <f>IF(G34="","",VLOOKUP(G34,Datos!$A$146:$B$921,2,0))</f>
        <v/>
      </c>
      <c r="I34" s="89"/>
      <c r="J34" s="88"/>
    </row>
    <row r="35" spans="2:10" ht="20.25" customHeight="1" x14ac:dyDescent="0.25">
      <c r="B35" s="88"/>
      <c r="C35" s="89"/>
      <c r="D35" s="90"/>
      <c r="E35" s="113" t="str">
        <f>IF(D35="","",VLOOKUP(D35,Datos!$A$146:$B$921,2,0))</f>
        <v/>
      </c>
      <c r="F35" s="114"/>
      <c r="G35" s="90"/>
      <c r="H35" s="37" t="str">
        <f>IF(G35="","",VLOOKUP(G35,Datos!$A$146:$B$921,2,0))</f>
        <v/>
      </c>
      <c r="I35" s="89"/>
      <c r="J35" s="88"/>
    </row>
    <row r="36" spans="2:10" ht="20.25" customHeight="1" x14ac:dyDescent="0.25">
      <c r="B36" s="84">
        <v>50</v>
      </c>
      <c r="C36" s="85" t="s">
        <v>1031</v>
      </c>
      <c r="D36" s="84" t="s">
        <v>1032</v>
      </c>
      <c r="E36" s="86" t="s">
        <v>1020</v>
      </c>
      <c r="F36" s="87">
        <v>43100</v>
      </c>
      <c r="G36" s="84" t="s">
        <v>1033</v>
      </c>
      <c r="H36" s="86" t="s">
        <v>1020</v>
      </c>
      <c r="I36" s="85" t="s">
        <v>1034</v>
      </c>
      <c r="J36" s="84"/>
    </row>
    <row r="37" spans="2:10" ht="20.25" customHeight="1" x14ac:dyDescent="0.25">
      <c r="B37" s="88"/>
      <c r="C37" s="89"/>
      <c r="D37" s="90"/>
      <c r="E37" s="113" t="str">
        <f>IF(D37="","",VLOOKUP(D37,Datos!$A$146:$B$921,2,0))</f>
        <v/>
      </c>
      <c r="F37" s="114"/>
      <c r="G37" s="90"/>
      <c r="H37" s="37" t="str">
        <f>IF(G37="","",VLOOKUP(G37,Datos!$A$146:$B$921,2,0))</f>
        <v/>
      </c>
      <c r="I37" s="89"/>
      <c r="J37" s="88"/>
    </row>
    <row r="38" spans="2:10" ht="20.25" customHeight="1" x14ac:dyDescent="0.25">
      <c r="B38" s="88"/>
      <c r="C38" s="89"/>
      <c r="D38" s="90"/>
      <c r="E38" s="113" t="str">
        <f>IF(D38="","",VLOOKUP(D38,Datos!$A$146:$B$921,2,0))</f>
        <v/>
      </c>
      <c r="F38" s="114"/>
      <c r="G38" s="90"/>
      <c r="H38" s="37" t="str">
        <f>IF(G38="","",VLOOKUP(G38,Datos!$A$146:$B$921,2,0))</f>
        <v/>
      </c>
      <c r="I38" s="89"/>
      <c r="J38" s="88"/>
    </row>
    <row r="39" spans="2:10" ht="20.25" customHeight="1" x14ac:dyDescent="0.25">
      <c r="B39" s="88"/>
      <c r="C39" s="89"/>
      <c r="D39" s="90"/>
      <c r="E39" s="113" t="str">
        <f>IF(D39="","",VLOOKUP(D39,Datos!$A$146:$B$921,2,0))</f>
        <v/>
      </c>
      <c r="F39" s="114"/>
      <c r="G39" s="90"/>
      <c r="H39" s="37" t="str">
        <f>IF(G39="","",VLOOKUP(G39,Datos!$A$146:$B$921,2,0))</f>
        <v/>
      </c>
      <c r="I39" s="89"/>
      <c r="J39" s="88"/>
    </row>
    <row r="40" spans="2:10" ht="20.25" customHeight="1" x14ac:dyDescent="0.25">
      <c r="B40" s="88"/>
      <c r="C40" s="89"/>
      <c r="D40" s="90"/>
      <c r="E40" s="113" t="str">
        <f>IF(D40="","",VLOOKUP(D40,Datos!$A$146:$B$921,2,0))</f>
        <v/>
      </c>
      <c r="F40" s="114"/>
      <c r="G40" s="90"/>
      <c r="H40" s="37" t="str">
        <f>IF(G40="","",VLOOKUP(G40,Datos!$A$146:$B$921,2,0))</f>
        <v/>
      </c>
      <c r="I40" s="89"/>
      <c r="J40" s="88"/>
    </row>
    <row r="41" spans="2:10" ht="20.25" customHeight="1" x14ac:dyDescent="0.25">
      <c r="B41" s="84">
        <v>51</v>
      </c>
      <c r="C41" s="85" t="s">
        <v>1031</v>
      </c>
      <c r="D41" s="84" t="s">
        <v>1032</v>
      </c>
      <c r="E41" s="86" t="s">
        <v>1020</v>
      </c>
      <c r="F41" s="87">
        <v>43100</v>
      </c>
      <c r="G41" s="84" t="s">
        <v>1033</v>
      </c>
      <c r="H41" s="86" t="s">
        <v>1020</v>
      </c>
      <c r="I41" s="85" t="s">
        <v>1034</v>
      </c>
      <c r="J41" s="84"/>
    </row>
    <row r="42" spans="2:10" ht="20.25" customHeight="1" x14ac:dyDescent="0.25">
      <c r="B42" s="88"/>
      <c r="C42" s="89"/>
      <c r="D42" s="90"/>
      <c r="E42" s="113" t="str">
        <f>IF(D42="","",VLOOKUP(D42,Datos!$A$146:$B$921,2,0))</f>
        <v/>
      </c>
      <c r="F42" s="114"/>
      <c r="G42" s="90"/>
      <c r="H42" s="37" t="str">
        <f>IF(G42="","",VLOOKUP(G42,Datos!$A$146:$B$921,2,0))</f>
        <v/>
      </c>
      <c r="I42" s="89"/>
      <c r="J42" s="88"/>
    </row>
    <row r="43" spans="2:10" ht="20.25" customHeight="1" x14ac:dyDescent="0.25">
      <c r="B43" s="88"/>
      <c r="C43" s="89"/>
      <c r="D43" s="90"/>
      <c r="E43" s="113" t="str">
        <f>IF(D43="","",VLOOKUP(D43,Datos!$A$146:$B$921,2,0))</f>
        <v/>
      </c>
      <c r="F43" s="114"/>
      <c r="G43" s="90"/>
      <c r="H43" s="37" t="str">
        <f>IF(G43="","",VLOOKUP(G43,Datos!$A$146:$B$921,2,0))</f>
        <v/>
      </c>
      <c r="I43" s="89"/>
      <c r="J43" s="88"/>
    </row>
    <row r="44" spans="2:10" ht="20.25" customHeight="1" x14ac:dyDescent="0.25">
      <c r="B44" s="88"/>
      <c r="C44" s="89"/>
      <c r="D44" s="90"/>
      <c r="E44" s="113" t="str">
        <f>IF(D44="","",VLOOKUP(D44,Datos!$A$146:$B$921,2,0))</f>
        <v/>
      </c>
      <c r="F44" s="114"/>
      <c r="G44" s="90"/>
      <c r="H44" s="37" t="str">
        <f>IF(G44="","",VLOOKUP(G44,Datos!$A$146:$B$921,2,0))</f>
        <v/>
      </c>
      <c r="I44" s="89"/>
      <c r="J44" s="88"/>
    </row>
    <row r="45" spans="2:10" ht="20.25" customHeight="1" x14ac:dyDescent="0.25">
      <c r="B45" s="88"/>
      <c r="C45" s="89"/>
      <c r="D45" s="90"/>
      <c r="E45" s="113" t="str">
        <f>IF(D45="","",VLOOKUP(D45,Datos!$A$146:$B$921,2,0))</f>
        <v/>
      </c>
      <c r="F45" s="114"/>
      <c r="G45" s="90"/>
      <c r="H45" s="37" t="str">
        <f>IF(G45="","",VLOOKUP(G45,Datos!$A$146:$B$921,2,0))</f>
        <v/>
      </c>
      <c r="I45" s="89"/>
      <c r="J45" s="88"/>
    </row>
    <row r="46" spans="2:10" ht="20.25" customHeight="1" x14ac:dyDescent="0.25">
      <c r="B46" s="84">
        <v>52</v>
      </c>
      <c r="C46" s="85" t="s">
        <v>1031</v>
      </c>
      <c r="D46" s="84" t="s">
        <v>1032</v>
      </c>
      <c r="E46" s="86" t="s">
        <v>1020</v>
      </c>
      <c r="F46" s="87">
        <v>43100</v>
      </c>
      <c r="G46" s="84" t="s">
        <v>1033</v>
      </c>
      <c r="H46" s="36" t="s">
        <v>1020</v>
      </c>
      <c r="I46" s="85" t="s">
        <v>1034</v>
      </c>
      <c r="J46" s="84"/>
    </row>
    <row r="47" spans="2:10" ht="20.25" customHeight="1" x14ac:dyDescent="0.25">
      <c r="B47" s="88"/>
      <c r="C47" s="89"/>
      <c r="D47" s="90"/>
      <c r="E47" s="113" t="str">
        <f>IF(D47="","",VLOOKUP(D47,Datos!$A$146:$B$921,2,0))</f>
        <v/>
      </c>
      <c r="F47" s="114"/>
      <c r="G47" s="90"/>
      <c r="H47" s="37" t="str">
        <f>IF(G47="","",VLOOKUP(G47,Datos!$A$146:$B$921,2,0))</f>
        <v/>
      </c>
      <c r="I47" s="89"/>
      <c r="J47" s="88"/>
    </row>
    <row r="48" spans="2:10" ht="20.25" customHeight="1" x14ac:dyDescent="0.25">
      <c r="B48" s="88"/>
      <c r="C48" s="89"/>
      <c r="D48" s="90"/>
      <c r="E48" s="113" t="str">
        <f>IF(D48="","",VLOOKUP(D48,Datos!$A$146:$B$921,2,0))</f>
        <v/>
      </c>
      <c r="F48" s="114"/>
      <c r="G48" s="90"/>
      <c r="H48" s="37" t="str">
        <f>IF(G48="","",VLOOKUP(G48,Datos!$A$146:$B$921,2,0))</f>
        <v/>
      </c>
      <c r="I48" s="89"/>
      <c r="J48" s="88"/>
    </row>
    <row r="49" spans="2:10" ht="20.25" customHeight="1" x14ac:dyDescent="0.25">
      <c r="B49" s="88"/>
      <c r="C49" s="89"/>
      <c r="D49" s="90"/>
      <c r="E49" s="113" t="str">
        <f>IF(D49="","",VLOOKUP(D49,Datos!$A$146:$B$921,2,0))</f>
        <v/>
      </c>
      <c r="F49" s="114"/>
      <c r="G49" s="90"/>
      <c r="H49" s="37" t="str">
        <f>IF(G49="","",VLOOKUP(G49,Datos!$A$146:$B$921,2,0))</f>
        <v/>
      </c>
      <c r="I49" s="89"/>
      <c r="J49" s="88"/>
    </row>
    <row r="50" spans="2:10" ht="20.25" customHeight="1" x14ac:dyDescent="0.25">
      <c r="B50" s="88"/>
      <c r="C50" s="89"/>
      <c r="D50" s="90"/>
      <c r="E50" s="113" t="str">
        <f>IF(D50="","",VLOOKUP(D50,Datos!$A$146:$B$921,2,0))</f>
        <v/>
      </c>
      <c r="F50" s="114"/>
      <c r="G50" s="90"/>
      <c r="H50" s="37" t="str">
        <f>IF(G50="","",VLOOKUP(G50,Datos!$A$146:$B$921,2,0))</f>
        <v/>
      </c>
      <c r="I50" s="89"/>
      <c r="J50" s="88"/>
    </row>
    <row r="51" spans="2:10" ht="20.25" customHeight="1" x14ac:dyDescent="0.25">
      <c r="B51" s="84">
        <v>53</v>
      </c>
      <c r="C51" s="85" t="s">
        <v>1031</v>
      </c>
      <c r="D51" s="84" t="s">
        <v>1032</v>
      </c>
      <c r="E51" s="86" t="s">
        <v>1020</v>
      </c>
      <c r="F51" s="87">
        <v>43100</v>
      </c>
      <c r="G51" s="84" t="s">
        <v>1033</v>
      </c>
      <c r="H51" s="86" t="s">
        <v>1020</v>
      </c>
      <c r="I51" s="85" t="s">
        <v>1034</v>
      </c>
      <c r="J51" s="84"/>
    </row>
    <row r="52" spans="2:10" ht="20.25" customHeight="1" x14ac:dyDescent="0.25">
      <c r="B52" s="88"/>
      <c r="C52" s="89"/>
      <c r="D52" s="90"/>
      <c r="E52" s="113" t="str">
        <f>IF(D52="","",VLOOKUP(D52,Datos!$A$146:$B$921,2,0))</f>
        <v/>
      </c>
      <c r="F52" s="114"/>
      <c r="G52" s="90"/>
      <c r="H52" s="37" t="str">
        <f>IF(G52="","",VLOOKUP(G52,Datos!$A$146:$B$921,2,0))</f>
        <v/>
      </c>
      <c r="I52" s="89"/>
      <c r="J52" s="88"/>
    </row>
    <row r="53" spans="2:10" ht="20.25" customHeight="1" x14ac:dyDescent="0.25">
      <c r="B53" s="88"/>
      <c r="C53" s="89"/>
      <c r="D53" s="90"/>
      <c r="E53" s="113" t="str">
        <f>IF(D53="","",VLOOKUP(D53,Datos!$A$146:$B$921,2,0))</f>
        <v/>
      </c>
      <c r="F53" s="114"/>
      <c r="G53" s="90"/>
      <c r="H53" s="37" t="str">
        <f>IF(G53="","",VLOOKUP(G53,Datos!$A$146:$B$921,2,0))</f>
        <v/>
      </c>
      <c r="I53" s="89"/>
      <c r="J53" s="88"/>
    </row>
    <row r="54" spans="2:10" ht="20.25" customHeight="1" x14ac:dyDescent="0.25">
      <c r="B54" s="88"/>
      <c r="C54" s="89"/>
      <c r="D54" s="90"/>
      <c r="E54" s="113" t="str">
        <f>IF(D54="","",VLOOKUP(D54,Datos!$A$146:$B$921,2,0))</f>
        <v/>
      </c>
      <c r="F54" s="114"/>
      <c r="G54" s="90"/>
      <c r="H54" s="37" t="str">
        <f>IF(G54="","",VLOOKUP(G54,Datos!$A$146:$B$921,2,0))</f>
        <v/>
      </c>
      <c r="I54" s="89"/>
      <c r="J54" s="88"/>
    </row>
    <row r="55" spans="2:10" ht="20.25" customHeight="1" x14ac:dyDescent="0.25">
      <c r="B55" s="88"/>
      <c r="C55" s="89"/>
      <c r="D55" s="90"/>
      <c r="E55" s="113" t="str">
        <f>IF(D55="","",VLOOKUP(D55,Datos!$A$146:$B$921,2,0))</f>
        <v/>
      </c>
      <c r="F55" s="114"/>
      <c r="G55" s="90"/>
      <c r="H55" s="37" t="str">
        <f>IF(G55="","",VLOOKUP(G55,Datos!$A$146:$B$921,2,0))</f>
        <v/>
      </c>
      <c r="I55" s="89"/>
      <c r="J55" s="88"/>
    </row>
    <row r="56" spans="2:10" ht="20.25" customHeight="1" x14ac:dyDescent="0.25">
      <c r="B56" s="84">
        <v>54</v>
      </c>
      <c r="C56" s="85" t="s">
        <v>1031</v>
      </c>
      <c r="D56" s="84" t="s">
        <v>1032</v>
      </c>
      <c r="E56" s="86" t="s">
        <v>1020</v>
      </c>
      <c r="F56" s="87">
        <v>43100</v>
      </c>
      <c r="G56" s="84" t="s">
        <v>1033</v>
      </c>
      <c r="H56" s="86" t="s">
        <v>1020</v>
      </c>
      <c r="I56" s="85" t="s">
        <v>1034</v>
      </c>
      <c r="J56" s="84"/>
    </row>
    <row r="57" spans="2:10" ht="20.25" customHeight="1" x14ac:dyDescent="0.25">
      <c r="B57" s="88"/>
      <c r="C57" s="89"/>
      <c r="D57" s="90"/>
      <c r="E57" s="113" t="str">
        <f>IF(D57="","",VLOOKUP(D57,Datos!$A$146:$B$921,2,0))</f>
        <v/>
      </c>
      <c r="F57" s="114"/>
      <c r="G57" s="90"/>
      <c r="H57" s="37" t="str">
        <f>IF(G57="","",VLOOKUP(G57,Datos!$A$146:$B$921,2,0))</f>
        <v/>
      </c>
      <c r="I57" s="89"/>
      <c r="J57" s="88"/>
    </row>
    <row r="58" spans="2:10" ht="20.25" customHeight="1" x14ac:dyDescent="0.25">
      <c r="B58" s="88"/>
      <c r="C58" s="89"/>
      <c r="D58" s="90"/>
      <c r="E58" s="113" t="str">
        <f>IF(D58="","",VLOOKUP(D58,Datos!$A$146:$B$921,2,0))</f>
        <v/>
      </c>
      <c r="F58" s="114"/>
      <c r="G58" s="90"/>
      <c r="H58" s="37" t="str">
        <f>IF(G58="","",VLOOKUP(G58,Datos!$A$146:$B$921,2,0))</f>
        <v/>
      </c>
      <c r="I58" s="89"/>
      <c r="J58" s="88"/>
    </row>
    <row r="59" spans="2:10" ht="20.25" customHeight="1" x14ac:dyDescent="0.25">
      <c r="B59" s="88"/>
      <c r="C59" s="89"/>
      <c r="D59" s="90"/>
      <c r="E59" s="113" t="str">
        <f>IF(D59="","",VLOOKUP(D59,Datos!$A$146:$B$921,2,0))</f>
        <v/>
      </c>
      <c r="F59" s="114"/>
      <c r="G59" s="90"/>
      <c r="H59" s="37" t="str">
        <f>IF(G59="","",VLOOKUP(G59,Datos!$A$146:$B$921,2,0))</f>
        <v/>
      </c>
      <c r="I59" s="89"/>
      <c r="J59" s="88"/>
    </row>
    <row r="60" spans="2:10" ht="20.25" customHeight="1" x14ac:dyDescent="0.25">
      <c r="B60" s="88"/>
      <c r="C60" s="89"/>
      <c r="D60" s="90"/>
      <c r="E60" s="113" t="str">
        <f>IF(D60="","",VLOOKUP(D60,Datos!$A$146:$B$921,2,0))</f>
        <v/>
      </c>
      <c r="F60" s="114"/>
      <c r="G60" s="90"/>
      <c r="H60" s="37" t="str">
        <f>IF(G60="","",VLOOKUP(G60,Datos!$A$146:$B$921,2,0))</f>
        <v/>
      </c>
      <c r="I60" s="89"/>
      <c r="J60" s="88"/>
    </row>
    <row r="61" spans="2:10" ht="20.25" customHeight="1" x14ac:dyDescent="0.25">
      <c r="B61" s="84">
        <v>55</v>
      </c>
      <c r="C61" s="85" t="s">
        <v>1031</v>
      </c>
      <c r="D61" s="84" t="s">
        <v>1032</v>
      </c>
      <c r="E61" s="86" t="s">
        <v>1020</v>
      </c>
      <c r="F61" s="87">
        <v>43100</v>
      </c>
      <c r="G61" s="84" t="s">
        <v>1033</v>
      </c>
      <c r="H61" s="100" t="s">
        <v>1020</v>
      </c>
      <c r="I61" s="85" t="s">
        <v>1034</v>
      </c>
      <c r="J61" s="84"/>
    </row>
    <row r="62" spans="2:10" ht="20.25" customHeight="1" x14ac:dyDescent="0.25">
      <c r="B62" s="88"/>
      <c r="C62" s="89"/>
      <c r="D62" s="90"/>
      <c r="E62" s="113" t="str">
        <f>IF(D62="","",VLOOKUP(D62,Datos!$A$146:$B$921,2,0))</f>
        <v/>
      </c>
      <c r="F62" s="114"/>
      <c r="G62" s="90"/>
      <c r="H62" s="37" t="str">
        <f>IF(G62="","",VLOOKUP(G62,Datos!$A$146:$B$921,2,0))</f>
        <v/>
      </c>
      <c r="I62" s="89"/>
      <c r="J62" s="88"/>
    </row>
    <row r="63" spans="2:10" ht="20.25" customHeight="1" x14ac:dyDescent="0.25">
      <c r="B63" s="88"/>
      <c r="C63" s="89"/>
      <c r="D63" s="90"/>
      <c r="E63" s="113" t="str">
        <f>IF(D63="","",VLOOKUP(D63,Datos!$A$146:$B$921,2,0))</f>
        <v/>
      </c>
      <c r="F63" s="114"/>
      <c r="G63" s="90"/>
      <c r="H63" s="37" t="str">
        <f>IF(G63="","",VLOOKUP(G63,Datos!$A$146:$B$921,2,0))</f>
        <v/>
      </c>
      <c r="I63" s="89"/>
      <c r="J63" s="88"/>
    </row>
    <row r="64" spans="2:10" ht="20.25" customHeight="1" x14ac:dyDescent="0.25">
      <c r="B64" s="88"/>
      <c r="C64" s="89"/>
      <c r="D64" s="90"/>
      <c r="E64" s="113" t="str">
        <f>IF(D64="","",VLOOKUP(D64,Datos!$A$146:$B$921,2,0))</f>
        <v/>
      </c>
      <c r="F64" s="114"/>
      <c r="G64" s="90"/>
      <c r="H64" s="37" t="str">
        <f>IF(G64="","",VLOOKUP(G64,Datos!$A$146:$B$921,2,0))</f>
        <v/>
      </c>
      <c r="I64" s="89"/>
      <c r="J64" s="88"/>
    </row>
    <row r="65" spans="2:10" ht="20.25" customHeight="1" x14ac:dyDescent="0.25">
      <c r="B65" s="88"/>
      <c r="C65" s="89"/>
      <c r="D65" s="90"/>
      <c r="E65" s="113" t="str">
        <f>IF(D65="","",VLOOKUP(D65,Datos!$A$146:$B$921,2,0))</f>
        <v/>
      </c>
      <c r="F65" s="114"/>
      <c r="G65" s="90"/>
      <c r="H65" s="37" t="str">
        <f>IF(G65="","",VLOOKUP(G65,Datos!$A$146:$B$921,2,0))</f>
        <v/>
      </c>
      <c r="I65" s="89"/>
      <c r="J65" s="88"/>
    </row>
    <row r="66" spans="2:10" ht="20.25" customHeight="1" x14ac:dyDescent="0.25">
      <c r="B66" s="88"/>
      <c r="C66" s="89"/>
      <c r="D66" s="90"/>
      <c r="E66" s="113" t="str">
        <f>IF(D66="","",VLOOKUP(D66,Datos!$A$146:$B$921,2,0))</f>
        <v/>
      </c>
      <c r="F66" s="114"/>
      <c r="G66" s="90"/>
      <c r="H66" s="37" t="str">
        <f>IF(G66="","",VLOOKUP(G66,Datos!$A$146:$B$921,2,0))</f>
        <v/>
      </c>
      <c r="I66" s="89"/>
      <c r="J66" s="88"/>
    </row>
    <row r="67" spans="2:10" ht="20.25" customHeight="1" x14ac:dyDescent="0.25">
      <c r="B67" s="88"/>
      <c r="C67" s="89"/>
      <c r="D67" s="90"/>
      <c r="E67" s="113" t="str">
        <f>IF(D67="","",VLOOKUP(D67,Datos!$A$146:$B$921,2,0))</f>
        <v/>
      </c>
      <c r="F67" s="114"/>
      <c r="G67" s="90"/>
      <c r="H67" s="37" t="str">
        <f>IF(G67="","",VLOOKUP(G67,Datos!$A$146:$B$921,2,0))</f>
        <v/>
      </c>
      <c r="I67" s="89"/>
      <c r="J67" s="88"/>
    </row>
    <row r="68" spans="2:10" ht="20.25" customHeight="1" x14ac:dyDescent="0.25">
      <c r="B68" s="88"/>
      <c r="C68" s="89"/>
      <c r="D68" s="90"/>
      <c r="E68" s="113" t="str">
        <f>IF(D68="","",VLOOKUP(D68,Datos!$A$146:$B$921,2,0))</f>
        <v/>
      </c>
      <c r="F68" s="114"/>
      <c r="G68" s="90"/>
      <c r="H68" s="37" t="str">
        <f>IF(G68="","",VLOOKUP(G68,Datos!$A$146:$B$921,2,0))</f>
        <v/>
      </c>
      <c r="I68" s="89"/>
      <c r="J68" s="88"/>
    </row>
    <row r="69" spans="2:10" x14ac:dyDescent="0.25">
      <c r="B69" s="88"/>
      <c r="C69" s="89"/>
      <c r="D69" s="90"/>
      <c r="E69" s="113" t="str">
        <f>IF(D69="","",VLOOKUP(D69,Datos!$A$146:$B$921,2,0))</f>
        <v/>
      </c>
      <c r="F69" s="114"/>
      <c r="G69" s="90"/>
      <c r="H69" s="37" t="str">
        <f>IF(G69="","",VLOOKUP(G69,Datos!$A$146:$B$921,2,0))</f>
        <v/>
      </c>
      <c r="I69" s="89"/>
      <c r="J69" s="88"/>
    </row>
    <row r="70" spans="2:10" x14ac:dyDescent="0.25">
      <c r="B70" s="88"/>
      <c r="C70" s="89"/>
      <c r="D70" s="90"/>
      <c r="E70" s="113" t="str">
        <f>IF(D70="","",VLOOKUP(D70,Datos!$A$146:$B$921,2,0))</f>
        <v/>
      </c>
      <c r="F70" s="114"/>
      <c r="G70" s="90"/>
      <c r="H70" s="37" t="str">
        <f>IF(G70="","",VLOOKUP(G70,Datos!$A$146:$B$921,2,0))</f>
        <v/>
      </c>
      <c r="I70" s="89"/>
      <c r="J70" s="88"/>
    </row>
    <row r="71" spans="2:10" x14ac:dyDescent="0.25">
      <c r="B71" s="88"/>
      <c r="C71" s="89"/>
      <c r="D71" s="90"/>
      <c r="E71" s="113" t="str">
        <f>IF(D71="","",VLOOKUP(D71,Datos!$A$146:$B$921,2,0))</f>
        <v/>
      </c>
      <c r="F71" s="114"/>
      <c r="G71" s="90"/>
      <c r="H71" s="37" t="str">
        <f>IF(G71="","",VLOOKUP(G71,Datos!$A$146:$B$921,2,0))</f>
        <v/>
      </c>
      <c r="I71" s="89"/>
      <c r="J71" s="88"/>
    </row>
    <row r="72" spans="2:10" x14ac:dyDescent="0.25">
      <c r="B72" s="88"/>
      <c r="C72" s="89"/>
      <c r="D72" s="90"/>
      <c r="E72" s="113" t="str">
        <f>IF(D72="","",VLOOKUP(D72,Datos!$A$146:$B$921,2,0))</f>
        <v/>
      </c>
      <c r="F72" s="114"/>
      <c r="G72" s="90"/>
      <c r="H72" s="37" t="str">
        <f>IF(G72="","",VLOOKUP(G72,Datos!$A$146:$B$921,2,0))</f>
        <v/>
      </c>
      <c r="I72" s="89"/>
      <c r="J72" s="88"/>
    </row>
    <row r="73" spans="2:10" x14ac:dyDescent="0.25">
      <c r="B73" s="84">
        <v>57</v>
      </c>
      <c r="C73" s="85" t="s">
        <v>1031</v>
      </c>
      <c r="D73" s="84" t="s">
        <v>1032</v>
      </c>
      <c r="E73" s="86" t="s">
        <v>1020</v>
      </c>
      <c r="F73" s="87">
        <v>43100</v>
      </c>
      <c r="G73" s="84" t="s">
        <v>1033</v>
      </c>
      <c r="H73" s="86" t="s">
        <v>1020</v>
      </c>
      <c r="I73" s="85" t="s">
        <v>1034</v>
      </c>
      <c r="J73" s="84"/>
    </row>
    <row r="74" spans="2:10" x14ac:dyDescent="0.25">
      <c r="B74" s="88"/>
      <c r="C74" s="89"/>
      <c r="D74" s="90"/>
      <c r="E74" s="113" t="str">
        <f>IF(D74="","",VLOOKUP(D74,Datos!$A$146:$B$921,2,0))</f>
        <v/>
      </c>
      <c r="F74" s="114"/>
      <c r="G74" s="90"/>
      <c r="H74" s="37" t="str">
        <f>IF(G74="","",VLOOKUP(G74,Datos!$A$146:$B$921,2,0))</f>
        <v/>
      </c>
      <c r="I74" s="89"/>
      <c r="J74" s="88"/>
    </row>
    <row r="75" spans="2:10" x14ac:dyDescent="0.25">
      <c r="B75" s="88"/>
      <c r="C75" s="89"/>
      <c r="D75" s="90"/>
      <c r="E75" s="113" t="str">
        <f>IF(D75="","",VLOOKUP(D75,Datos!$A$146:$B$921,2,0))</f>
        <v/>
      </c>
      <c r="F75" s="114"/>
      <c r="G75" s="90"/>
      <c r="H75" s="37" t="str">
        <f>IF(G75="","",VLOOKUP(G75,Datos!$A$146:$B$921,2,0))</f>
        <v/>
      </c>
      <c r="I75" s="89"/>
      <c r="J75" s="88"/>
    </row>
    <row r="76" spans="2:10" x14ac:dyDescent="0.25">
      <c r="B76" s="88"/>
      <c r="C76" s="89"/>
      <c r="D76" s="90"/>
      <c r="E76" s="113" t="str">
        <f>IF(D76="","",VLOOKUP(D76,Datos!$A$146:$B$921,2,0))</f>
        <v/>
      </c>
      <c r="F76" s="114"/>
      <c r="G76" s="90"/>
      <c r="H76" s="37" t="str">
        <f>IF(G76="","",VLOOKUP(G76,Datos!$A$146:$B$921,2,0))</f>
        <v/>
      </c>
      <c r="I76" s="89"/>
      <c r="J76" s="88"/>
    </row>
    <row r="77" spans="2:10" x14ac:dyDescent="0.25">
      <c r="B77" s="88"/>
      <c r="C77" s="89"/>
      <c r="D77" s="90"/>
      <c r="E77" s="113" t="str">
        <f>IF(D77="","",VLOOKUP(D77,Datos!$A$146:$B$921,2,0))</f>
        <v/>
      </c>
      <c r="F77" s="114"/>
      <c r="G77" s="90"/>
      <c r="H77" s="37" t="str">
        <f>IF(G77="","",VLOOKUP(G77,Datos!$A$146:$B$921,2,0))</f>
        <v/>
      </c>
      <c r="I77" s="89"/>
      <c r="J77" s="88"/>
    </row>
    <row r="78" spans="2:10" x14ac:dyDescent="0.25">
      <c r="B78" s="88"/>
      <c r="C78" s="89"/>
      <c r="D78" s="90"/>
      <c r="E78" s="113" t="str">
        <f>IF(D78="","",VLOOKUP(D78,Datos!$A$146:$B$921,2,0))</f>
        <v/>
      </c>
      <c r="F78" s="114"/>
      <c r="G78" s="90"/>
      <c r="H78" s="37" t="str">
        <f>IF(G78="","",VLOOKUP(G78,Datos!$A$146:$B$921,2,0))</f>
        <v/>
      </c>
      <c r="I78" s="89"/>
      <c r="J78" s="88"/>
    </row>
    <row r="79" spans="2:10" x14ac:dyDescent="0.25">
      <c r="B79" s="88"/>
      <c r="C79" s="89"/>
      <c r="D79" s="90"/>
      <c r="E79" s="113" t="str">
        <f>IF(D79="","",VLOOKUP(D79,Datos!$A$146:$B$921,2,0))</f>
        <v/>
      </c>
      <c r="F79" s="114"/>
      <c r="G79" s="90"/>
      <c r="H79" s="37" t="str">
        <f>IF(G79="","",VLOOKUP(G79,Datos!$A$146:$B$921,2,0))</f>
        <v/>
      </c>
      <c r="I79" s="89"/>
      <c r="J79" s="88"/>
    </row>
    <row r="80" spans="2:10" x14ac:dyDescent="0.25">
      <c r="B80" s="88"/>
      <c r="C80" s="89"/>
      <c r="D80" s="90"/>
      <c r="E80" s="113" t="str">
        <f>IF(D80="","",VLOOKUP(D80,Datos!$A$146:$B$921,2,0))</f>
        <v/>
      </c>
      <c r="F80" s="114"/>
      <c r="G80" s="90"/>
      <c r="H80" s="37" t="str">
        <f>IF(G80="","",VLOOKUP(G80,Datos!$A$146:$B$921,2,0))</f>
        <v/>
      </c>
      <c r="I80" s="89"/>
      <c r="J80" s="88"/>
    </row>
    <row r="81" spans="2:10" x14ac:dyDescent="0.25">
      <c r="B81" s="88"/>
      <c r="C81" s="89"/>
      <c r="D81" s="90"/>
      <c r="E81" s="113" t="str">
        <f>IF(D81="","",VLOOKUP(D81,Datos!$A$146:$B$921,2,0))</f>
        <v/>
      </c>
      <c r="F81" s="114"/>
      <c r="G81" s="90"/>
      <c r="H81" s="37" t="str">
        <f>IF(G81="","",VLOOKUP(G81,Datos!$A$146:$B$921,2,0))</f>
        <v/>
      </c>
      <c r="I81" s="89"/>
      <c r="J81" s="88"/>
    </row>
    <row r="82" spans="2:10" x14ac:dyDescent="0.25">
      <c r="B82" s="88"/>
      <c r="C82" s="89"/>
      <c r="D82" s="90"/>
      <c r="E82" s="113" t="str">
        <f>IF(D82="","",VLOOKUP(D82,Datos!$A$146:$B$921,2,0))</f>
        <v/>
      </c>
      <c r="F82" s="114"/>
      <c r="G82" s="90"/>
      <c r="H82" s="37" t="str">
        <f>IF(G82="","",VLOOKUP(G82,Datos!$A$146:$B$921,2,0))</f>
        <v/>
      </c>
      <c r="I82" s="89"/>
      <c r="J82" s="88"/>
    </row>
    <row r="83" spans="2:10" x14ac:dyDescent="0.25">
      <c r="B83" s="88"/>
      <c r="C83" s="89"/>
      <c r="D83" s="90"/>
      <c r="E83" s="113" t="str">
        <f>IF(D83="","",VLOOKUP(D83,Datos!$A$146:$B$921,2,0))</f>
        <v/>
      </c>
      <c r="F83" s="114"/>
      <c r="G83" s="90"/>
      <c r="H83" s="37" t="str">
        <f>IF(G83="","",VLOOKUP(G83,Datos!$A$146:$B$921,2,0))</f>
        <v/>
      </c>
      <c r="I83" s="89"/>
      <c r="J83" s="88"/>
    </row>
    <row r="84" spans="2:10" x14ac:dyDescent="0.25">
      <c r="B84" s="88"/>
      <c r="C84" s="89"/>
      <c r="D84" s="90"/>
      <c r="E84" s="113" t="str">
        <f>IF(D84="","",VLOOKUP(D84,Datos!$A$146:$B$921,2,0))</f>
        <v/>
      </c>
      <c r="F84" s="114"/>
      <c r="G84" s="90"/>
      <c r="H84" s="37" t="str">
        <f>IF(G84="","",VLOOKUP(G84,Datos!$A$146:$B$921,2,0))</f>
        <v/>
      </c>
      <c r="I84" s="89"/>
      <c r="J84" s="88"/>
    </row>
    <row r="85" spans="2:10" x14ac:dyDescent="0.25">
      <c r="B85" s="88"/>
      <c r="C85" s="89"/>
      <c r="D85" s="90"/>
      <c r="E85" s="113" t="str">
        <f>IF(D85="","",VLOOKUP(D85,Datos!$A$146:$B$921,2,0))</f>
        <v/>
      </c>
      <c r="F85" s="114"/>
      <c r="G85" s="90"/>
      <c r="H85" s="37" t="str">
        <f>IF(G85="","",VLOOKUP(G85,Datos!$A$146:$B$921,2,0))</f>
        <v/>
      </c>
      <c r="I85" s="89"/>
      <c r="J85" s="88"/>
    </row>
    <row r="86" spans="2:10" x14ac:dyDescent="0.25">
      <c r="B86" s="88"/>
      <c r="C86" s="89"/>
      <c r="D86" s="90"/>
      <c r="E86" s="113" t="str">
        <f>IF(D86="","",VLOOKUP(D86,Datos!$A$146:$B$921,2,0))</f>
        <v/>
      </c>
      <c r="F86" s="114"/>
      <c r="G86" s="90"/>
      <c r="H86" s="37" t="str">
        <f>IF(G86="","",VLOOKUP(G86,Datos!$A$146:$B$921,2,0))</f>
        <v/>
      </c>
      <c r="I86" s="89"/>
      <c r="J86" s="88"/>
    </row>
    <row r="87" spans="2:10" x14ac:dyDescent="0.25">
      <c r="B87" s="84"/>
      <c r="C87" s="91"/>
      <c r="D87" s="92"/>
      <c r="E87" s="92"/>
      <c r="F87" s="92"/>
      <c r="G87" s="92"/>
      <c r="H87" s="92"/>
      <c r="I87" s="91"/>
      <c r="J87" s="92"/>
    </row>
    <row r="88" spans="2:10" x14ac:dyDescent="0.25">
      <c r="B88" s="27"/>
      <c r="C88" s="93"/>
      <c r="D88" s="94"/>
      <c r="E88" s="27"/>
      <c r="F88" s="27"/>
      <c r="G88" s="94"/>
      <c r="H88" s="27"/>
      <c r="I88" s="95"/>
    </row>
    <row r="89" spans="2:10" x14ac:dyDescent="0.25">
      <c r="B89" s="27"/>
      <c r="C89" s="93"/>
      <c r="D89" s="94"/>
      <c r="E89" s="27"/>
      <c r="F89" s="27"/>
      <c r="G89" s="94"/>
      <c r="H89" s="27"/>
      <c r="I89" s="95"/>
      <c r="J89" s="30"/>
    </row>
    <row r="90" spans="2:10" x14ac:dyDescent="0.25">
      <c r="B90" s="27"/>
      <c r="C90" s="93"/>
      <c r="D90" s="94"/>
      <c r="E90" s="27"/>
      <c r="F90" s="27"/>
      <c r="G90" s="94"/>
      <c r="H90" s="27"/>
      <c r="I90" s="95"/>
      <c r="J90" s="30"/>
    </row>
    <row r="91" spans="2:10" x14ac:dyDescent="0.25">
      <c r="B91" s="27"/>
      <c r="C91" s="93"/>
      <c r="D91" s="94"/>
      <c r="E91" s="27"/>
      <c r="F91" s="27"/>
      <c r="G91" s="94"/>
      <c r="H91" s="27"/>
      <c r="I91" s="95"/>
      <c r="J91" s="30"/>
    </row>
    <row r="92" spans="2:10" x14ac:dyDescent="0.25">
      <c r="B92" s="27"/>
      <c r="C92" s="93"/>
      <c r="D92" s="94"/>
      <c r="E92" s="27"/>
      <c r="F92" s="27"/>
      <c r="G92" s="94"/>
      <c r="H92" s="27"/>
      <c r="I92" s="95"/>
      <c r="J92" s="30"/>
    </row>
    <row r="93" spans="2:10" x14ac:dyDescent="0.25">
      <c r="B93" s="27"/>
      <c r="C93" s="93"/>
      <c r="D93" s="94"/>
      <c r="E93" s="27"/>
      <c r="F93" s="27"/>
      <c r="G93" s="94"/>
      <c r="H93" s="27"/>
      <c r="I93" s="95"/>
      <c r="J93" s="30"/>
    </row>
    <row r="94" spans="2:10" x14ac:dyDescent="0.25">
      <c r="B94" s="27"/>
      <c r="C94" s="93"/>
      <c r="D94" s="94"/>
      <c r="E94" s="27"/>
      <c r="F94" s="27"/>
      <c r="G94" s="94"/>
      <c r="H94" s="27"/>
      <c r="I94" s="95"/>
      <c r="J94" s="30"/>
    </row>
    <row r="95" spans="2:10" x14ac:dyDescent="0.25">
      <c r="B95" s="27"/>
      <c r="C95" s="93"/>
      <c r="D95" s="94"/>
      <c r="E95" s="27"/>
      <c r="F95" s="27"/>
      <c r="G95" s="94"/>
      <c r="H95" s="27"/>
      <c r="I95" s="95"/>
      <c r="J95" s="30"/>
    </row>
    <row r="96" spans="2:10" x14ac:dyDescent="0.25">
      <c r="B96" s="27"/>
      <c r="C96" s="93"/>
      <c r="D96" s="94"/>
      <c r="E96" s="27"/>
      <c r="F96" s="27"/>
      <c r="G96" s="94"/>
      <c r="H96" s="27"/>
      <c r="I96" s="95"/>
      <c r="J96" s="30"/>
    </row>
    <row r="97" spans="2:10" x14ac:dyDescent="0.25">
      <c r="B97" s="27"/>
      <c r="C97" s="93"/>
      <c r="D97" s="94"/>
      <c r="E97" s="27"/>
      <c r="F97" s="27"/>
      <c r="G97" s="94"/>
      <c r="H97" s="27"/>
      <c r="I97" s="95"/>
      <c r="J97" s="30"/>
    </row>
    <row r="98" spans="2:10" x14ac:dyDescent="0.25">
      <c r="B98" s="27"/>
      <c r="C98" s="93"/>
      <c r="D98" s="94"/>
      <c r="E98" s="27"/>
      <c r="F98" s="27"/>
      <c r="G98" s="94"/>
      <c r="H98" s="27"/>
      <c r="I98" s="95"/>
      <c r="J98" s="30"/>
    </row>
    <row r="99" spans="2:10" x14ac:dyDescent="0.25">
      <c r="B99" s="27"/>
      <c r="C99" s="93"/>
      <c r="D99" s="94"/>
      <c r="E99" s="27"/>
      <c r="F99" s="27"/>
      <c r="G99" s="94"/>
      <c r="H99" s="27"/>
      <c r="I99" s="95"/>
      <c r="J99" s="30"/>
    </row>
    <row r="100" spans="2:10" x14ac:dyDescent="0.25">
      <c r="B100" s="27"/>
      <c r="C100" s="93"/>
      <c r="D100" s="94"/>
      <c r="E100" s="27"/>
      <c r="F100" s="27"/>
      <c r="G100" s="94"/>
      <c r="H100" s="27"/>
      <c r="I100" s="95"/>
      <c r="J100" s="30"/>
    </row>
    <row r="101" spans="2:10" x14ac:dyDescent="0.25">
      <c r="B101" s="27"/>
      <c r="C101" s="93"/>
      <c r="D101" s="94"/>
      <c r="E101" s="27"/>
      <c r="F101" s="27"/>
      <c r="G101" s="94"/>
      <c r="H101" s="27"/>
      <c r="I101" s="95"/>
      <c r="J101" s="30"/>
    </row>
    <row r="102" spans="2:10" x14ac:dyDescent="0.25">
      <c r="B102" s="27"/>
      <c r="C102" s="93"/>
      <c r="D102" s="94"/>
      <c r="E102" s="27"/>
      <c r="F102" s="27"/>
      <c r="G102" s="94"/>
      <c r="H102" s="27"/>
      <c r="I102" s="95"/>
      <c r="J102" s="30"/>
    </row>
    <row r="103" spans="2:10" x14ac:dyDescent="0.25">
      <c r="B103" s="27"/>
      <c r="C103" s="93"/>
      <c r="D103" s="94"/>
      <c r="E103" s="27"/>
      <c r="F103" s="27"/>
      <c r="G103" s="94"/>
      <c r="H103" s="27"/>
      <c r="I103" s="95"/>
      <c r="J103" s="30"/>
    </row>
    <row r="104" spans="2:10" x14ac:dyDescent="0.25">
      <c r="B104" s="27"/>
      <c r="C104" s="93"/>
      <c r="D104" s="94"/>
      <c r="E104" s="27"/>
      <c r="F104" s="27"/>
      <c r="G104" s="94"/>
      <c r="H104" s="27"/>
      <c r="I104" s="95"/>
      <c r="J104" s="30"/>
    </row>
    <row r="105" spans="2:10" x14ac:dyDescent="0.25">
      <c r="B105" s="27"/>
      <c r="C105" s="93"/>
      <c r="D105" s="94"/>
      <c r="E105" s="27"/>
      <c r="F105" s="27"/>
      <c r="G105" s="94"/>
      <c r="H105" s="27"/>
      <c r="I105" s="95"/>
      <c r="J105" s="30"/>
    </row>
    <row r="106" spans="2:10" x14ac:dyDescent="0.25">
      <c r="B106" s="27"/>
      <c r="C106" s="93"/>
      <c r="D106" s="94"/>
      <c r="E106" s="27"/>
      <c r="F106" s="27"/>
      <c r="G106" s="94"/>
      <c r="H106" s="27"/>
      <c r="I106" s="95"/>
      <c r="J106" s="30"/>
    </row>
    <row r="107" spans="2:10" x14ac:dyDescent="0.25">
      <c r="B107" s="27"/>
      <c r="C107" s="93"/>
      <c r="D107" s="94"/>
      <c r="E107" s="27"/>
      <c r="F107" s="27"/>
      <c r="G107" s="94"/>
      <c r="H107" s="27"/>
      <c r="I107" s="95"/>
      <c r="J107" s="30"/>
    </row>
    <row r="108" spans="2:10" x14ac:dyDescent="0.25">
      <c r="B108" s="27"/>
      <c r="C108" s="93"/>
      <c r="D108" s="94"/>
      <c r="E108" s="27"/>
      <c r="F108" s="27"/>
      <c r="G108" s="94"/>
      <c r="H108" s="27"/>
      <c r="I108" s="95"/>
      <c r="J108" s="30"/>
    </row>
    <row r="109" spans="2:10" x14ac:dyDescent="0.25">
      <c r="B109" s="27"/>
      <c r="C109" s="93"/>
      <c r="D109" s="94"/>
      <c r="E109" s="27"/>
      <c r="F109" s="27"/>
      <c r="G109" s="94"/>
      <c r="H109" s="27"/>
      <c r="I109" s="95"/>
      <c r="J109" s="30"/>
    </row>
    <row r="110" spans="2:10" x14ac:dyDescent="0.25">
      <c r="B110" s="27"/>
      <c r="C110" s="93"/>
      <c r="D110" s="94"/>
      <c r="E110" s="27"/>
      <c r="F110" s="27"/>
      <c r="G110" s="94"/>
      <c r="H110" s="27"/>
      <c r="I110" s="95"/>
      <c r="J110" s="30"/>
    </row>
    <row r="111" spans="2:10" x14ac:dyDescent="0.25">
      <c r="B111" s="27"/>
      <c r="C111" s="93"/>
      <c r="D111" s="94"/>
      <c r="E111" s="27"/>
      <c r="F111" s="27"/>
      <c r="G111" s="94"/>
      <c r="H111" s="27"/>
      <c r="I111" s="95"/>
      <c r="J111" s="30"/>
    </row>
    <row r="112" spans="2:10" x14ac:dyDescent="0.25">
      <c r="B112" s="27"/>
      <c r="C112" s="93"/>
      <c r="D112" s="94"/>
      <c r="E112" s="27"/>
      <c r="F112" s="27"/>
      <c r="G112" s="94"/>
      <c r="H112" s="27"/>
      <c r="I112" s="95"/>
      <c r="J112" s="30"/>
    </row>
    <row r="113" spans="2:10" x14ac:dyDescent="0.25">
      <c r="B113" s="27"/>
      <c r="C113" s="93"/>
      <c r="D113" s="94"/>
      <c r="E113" s="27"/>
      <c r="F113" s="27"/>
      <c r="G113" s="94"/>
      <c r="H113" s="27"/>
      <c r="I113" s="95"/>
      <c r="J113" s="30"/>
    </row>
    <row r="114" spans="2:10" x14ac:dyDescent="0.25">
      <c r="B114" s="27"/>
      <c r="C114" s="93"/>
      <c r="D114" s="94"/>
      <c r="E114" s="27"/>
      <c r="F114" s="27"/>
      <c r="G114" s="94"/>
      <c r="H114" s="27"/>
      <c r="I114" s="95"/>
      <c r="J114" s="30"/>
    </row>
    <row r="115" spans="2:10" x14ac:dyDescent="0.25">
      <c r="B115" s="27"/>
      <c r="C115" s="93"/>
      <c r="D115" s="94"/>
      <c r="E115" s="27"/>
      <c r="F115" s="27"/>
      <c r="G115" s="94"/>
      <c r="H115" s="27"/>
      <c r="I115" s="95"/>
      <c r="J115" s="30"/>
    </row>
    <row r="116" spans="2:10" x14ac:dyDescent="0.25">
      <c r="B116" s="27"/>
      <c r="C116" s="93"/>
      <c r="D116" s="94"/>
      <c r="E116" s="27"/>
      <c r="F116" s="27"/>
      <c r="G116" s="94"/>
      <c r="H116" s="27"/>
      <c r="I116" s="95"/>
      <c r="J116" s="30"/>
    </row>
    <row r="117" spans="2:10" x14ac:dyDescent="0.25">
      <c r="B117" s="27"/>
      <c r="C117" s="93"/>
      <c r="D117" s="94"/>
      <c r="E117" s="27"/>
      <c r="F117" s="27"/>
      <c r="G117" s="94"/>
      <c r="H117" s="27"/>
      <c r="I117" s="95"/>
      <c r="J117" s="30"/>
    </row>
    <row r="118" spans="2:10" x14ac:dyDescent="0.25">
      <c r="B118" s="27"/>
      <c r="C118" s="93"/>
      <c r="D118" s="94"/>
      <c r="E118" s="27"/>
      <c r="F118" s="27"/>
      <c r="G118" s="94"/>
      <c r="H118" s="27"/>
      <c r="I118" s="95"/>
      <c r="J118" s="30"/>
    </row>
    <row r="119" spans="2:10" x14ac:dyDescent="0.25">
      <c r="B119" s="27"/>
      <c r="C119" s="93"/>
      <c r="D119" s="94"/>
      <c r="E119" s="27"/>
      <c r="F119" s="27"/>
      <c r="G119" s="94"/>
      <c r="H119" s="27"/>
      <c r="I119" s="95"/>
      <c r="J119" s="30"/>
    </row>
    <row r="120" spans="2:10" x14ac:dyDescent="0.25">
      <c r="B120" s="27"/>
      <c r="C120" s="93"/>
      <c r="D120" s="94"/>
      <c r="E120" s="27"/>
      <c r="F120" s="27"/>
      <c r="G120" s="94"/>
      <c r="H120" s="27"/>
      <c r="I120" s="95"/>
      <c r="J120" s="30"/>
    </row>
    <row r="121" spans="2:10" x14ac:dyDescent="0.25">
      <c r="B121" s="27"/>
      <c r="C121" s="93"/>
      <c r="D121" s="94"/>
      <c r="E121" s="27"/>
      <c r="F121" s="27"/>
      <c r="G121" s="94"/>
      <c r="H121" s="27"/>
      <c r="I121" s="95"/>
      <c r="J121" s="30"/>
    </row>
    <row r="122" spans="2:10" x14ac:dyDescent="0.25">
      <c r="B122" s="27"/>
      <c r="C122" s="93"/>
      <c r="D122" s="94"/>
      <c r="E122" s="27"/>
      <c r="F122" s="27"/>
      <c r="G122" s="94"/>
      <c r="H122" s="27"/>
      <c r="I122" s="95"/>
      <c r="J122" s="30"/>
    </row>
    <row r="123" spans="2:10" x14ac:dyDescent="0.25">
      <c r="B123" s="27"/>
      <c r="C123" s="93"/>
      <c r="D123" s="94"/>
      <c r="E123" s="27"/>
      <c r="F123" s="27"/>
      <c r="G123" s="94"/>
      <c r="H123" s="27"/>
      <c r="I123" s="95"/>
      <c r="J123" s="30"/>
    </row>
    <row r="124" spans="2:10" x14ac:dyDescent="0.25">
      <c r="B124" s="27"/>
      <c r="C124" s="93"/>
      <c r="D124" s="94"/>
      <c r="E124" s="27"/>
      <c r="F124" s="27"/>
      <c r="G124" s="94"/>
      <c r="H124" s="27"/>
      <c r="I124" s="95"/>
      <c r="J124" s="30"/>
    </row>
    <row r="125" spans="2:10" x14ac:dyDescent="0.25">
      <c r="C125" s="93"/>
      <c r="D125" s="94"/>
      <c r="E125" s="27"/>
      <c r="F125" s="27"/>
      <c r="G125" s="94"/>
      <c r="H125" s="27"/>
      <c r="I125" s="95"/>
      <c r="J125" s="30"/>
    </row>
    <row r="126" spans="2:10" x14ac:dyDescent="0.25">
      <c r="C126" s="93"/>
      <c r="D126" s="94"/>
      <c r="E126" s="27"/>
      <c r="F126" s="27"/>
      <c r="G126" s="94"/>
      <c r="H126" s="27"/>
      <c r="I126" s="95"/>
      <c r="J126" s="30"/>
    </row>
    <row r="127" spans="2:10" x14ac:dyDescent="0.25">
      <c r="J127" s="30"/>
    </row>
  </sheetData>
  <sheetProtection algorithmName="SHA-512" hashValue="WVyRtdUIn2g91qEmr0i1rf8VipPof0hbFhqfuRspHCNDMdV6mkyXqLgY55duOVGJkSLhU8la6CTIDj8wDk3lcg==" saltValue="FmSWx0+5BSXPFR+y7ZnedQ==" spinCount="100000" sheet="1" scenarios="1" formatCells="0" formatColumns="0" formatRows="0"/>
  <mergeCells count="73">
    <mergeCell ref="E3:F3"/>
    <mergeCell ref="C1:E1"/>
    <mergeCell ref="G1:J1"/>
    <mergeCell ref="E4:F4"/>
    <mergeCell ref="E5:F5"/>
    <mergeCell ref="E7:F7"/>
    <mergeCell ref="E8:F8"/>
    <mergeCell ref="E9:F9"/>
    <mergeCell ref="E10:F10"/>
    <mergeCell ref="E12:F12"/>
    <mergeCell ref="E13:F13"/>
    <mergeCell ref="E14:F14"/>
    <mergeCell ref="E15:F15"/>
    <mergeCell ref="E17:F17"/>
    <mergeCell ref="E18:F18"/>
    <mergeCell ref="E19:F19"/>
    <mergeCell ref="E20:F20"/>
    <mergeCell ref="E22:F22"/>
    <mergeCell ref="E23:F23"/>
    <mergeCell ref="E24:F24"/>
    <mergeCell ref="E25:F25"/>
    <mergeCell ref="E27:F27"/>
    <mergeCell ref="E28:F28"/>
    <mergeCell ref="E29:F29"/>
    <mergeCell ref="E30:F30"/>
    <mergeCell ref="E32:F32"/>
    <mergeCell ref="E33:F33"/>
    <mergeCell ref="E34:F34"/>
    <mergeCell ref="E35:F35"/>
    <mergeCell ref="E37:F37"/>
    <mergeCell ref="E38:F38"/>
    <mergeCell ref="E39:F39"/>
    <mergeCell ref="E40:F40"/>
    <mergeCell ref="E42:F42"/>
    <mergeCell ref="E43:F43"/>
    <mergeCell ref="E44:F44"/>
    <mergeCell ref="E45:F45"/>
    <mergeCell ref="E47:F47"/>
    <mergeCell ref="E48:F48"/>
    <mergeCell ref="E49:F49"/>
    <mergeCell ref="E50:F50"/>
    <mergeCell ref="E52:F52"/>
    <mergeCell ref="E53:F53"/>
    <mergeCell ref="E54:F54"/>
    <mergeCell ref="E55:F55"/>
    <mergeCell ref="E57:F57"/>
    <mergeCell ref="E58:F58"/>
    <mergeCell ref="E59:F59"/>
    <mergeCell ref="E60:F60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4:F74"/>
    <mergeCell ref="E75:F75"/>
    <mergeCell ref="E76:F76"/>
    <mergeCell ref="E77:F77"/>
    <mergeCell ref="E78:F78"/>
    <mergeCell ref="E84:F84"/>
    <mergeCell ref="E85:F85"/>
    <mergeCell ref="E86:F86"/>
    <mergeCell ref="E79:F79"/>
    <mergeCell ref="E80:F80"/>
    <mergeCell ref="E81:F81"/>
    <mergeCell ref="E82:F82"/>
    <mergeCell ref="E83:F83"/>
  </mergeCells>
  <dataValidations count="1">
    <dataValidation allowBlank="1" showErrorMessage="1" sqref="H65534:H65537 H131070:H131073 H196606:H196609 H262142:H262145 H327678:H327681 H393214:H393217 H458750:H458753 H524286:H524289 H589822:H589825 H655358:H655361 H720894:H720897 H786430:H786433 H851966:H851969 H917502:H917505 H983038:H983041 E65489:E65492 E131025:E131028 E196561:E196564 E262097:E262100 E327633:E327636 E393169:E393172 E458705:E458708 E524241:E524244 E589777:E589780 E655313:E655316 E720849:E720852 E786385:E786388 E851921:E851924 E917457:E917460 E982993:E982996 H65489:H65492 H131025:H131028 H196561:H196564 H262097:H262100 H327633:H327636 H393169:H393172 H458705:H458708 H524241:H524244 H589777:H589780 H655313:H655316 H720849:H720852 H786385:H786388 H851921:H851924 H917457:H917460 H982993:H982996 E65494:E65497 E131030:E131033 E196566:E196569 E262102:E262105 E327638:E327641 E393174:E393177 E458710:E458713 E524246:E524249 E589782:E589785 E655318:E655321 E720854:E720857 E786390:E786393 E851926:E851929 E917462:E917465 E982998:E983001 H65494:H65497 H131030:H131033 H196566:H196569 H262102:H262105 H327638:H327641 H393174:H393177 H458710:H458713 H524246:H524249 H589782:H589785 H655318:H655321 H720854:H720857 H786390:H786393 H851926:H851929 H917462:H917465 H982998:H983001 E65499:E65502 E131035:E131038 E196571:E196574 E262107:E262110 E327643:E327646 E393179:E393182 E458715:E458718 E524251:E524254 E589787:E589790 E655323:E655326 E720859:E720862 E786395:E786398 E851931:E851934 E917467:E917470 E983003:E983006 E3:E5 H65499:H65502 H131035:H131038 H196571:H196574 H262107:H262110 H327643:H327646 H393179:H393182 H458715:H458718 H524251:H524254 H589787:H589790 H655323:H655326 H720859:H720862 H786395:H786398 H851931:H851934 H917467:H917470 H983003:H983006 E65504:E65507 E131040:E131043 E196576:E196579 E262112:E262115 E327648:E327651 E393184:E393187 E458720:E458723 E524256:E524259 E589792:E589795 E655328:E655331 E720864:E720867 E786400:E786403 E851936:E851939 E917472:E917475 E983008:E983011 H65504:H65507 H131040:H131043 H196576:H196579 H262112:H262115 H327648:H327651 H393184:H393187 H458720:H458723 H524256:H524259 H589792:H589795 H655328:H655331 H720864:H720867 H786400:H786403 H851936:H851939 H917472:H917475 H983008:H983011 E65509:E65512 E131045:E131048 E196581:E196584 E262117:E262120 E327653:E327656 E393189:E393192 E458725:E458728 E524261:E524264 E589797:E589800 E655333:E655336 E720869:E720872 E786405:E786408 E851941:E851944 E917477:E917480 E983013:E983016 H65509:H65512 H131045:H131048 H196581:H196584 H262117:H262120 H327653:H327656 H393189:H393192 H458725:H458728 H524261:H524264 H589797:H589800 H655333:H655336 H720869:H720872 H786405:H786408 H851941:H851944 H917477:H917480 H983013:H983016 E65514:E65517 E131050:E131053 E196586:E196589 E262122:E262125 E327658:E327661 E393194:E393197 E458730:E458733 E524266:E524269 E589802:E589805 E655338:E655341 E720874:E720877 E786410:E786413 E851946:E851949 E917482:E917485 E983018:E983021 E27:E30 H65514:H65517 H131050:H131053 H196586:H196589 H262122:H262125 H327658:H327661 H393194:H393197 H458730:H458733 H524266:H524269 H589802:H589805 H655338:H655341 H720874:H720877 H786410:H786413 H851946:H851949 H917482:H917485 H983018:H983021 E65519:E65522 E131055:E131058 E196591:E196594 E262127:E262130 E327663:E327666 E393199:E393202 E458735:E458738 E524271:E524274 E589807:E589810 E655343:E655346 E720879:E720882 E786415:E786418 E851951:E851954 E917487:E917490 E983023:E983026 H65519:H65522 H131055:H131058 H196591:H196594 H262127:H262130 H327663:H327666 H393199:H393202 H458735:H458738 H524271:H524274 H589807:H589810 H655343:H655346 H720879:H720882 H786415:H786418 H851951:H851954 H917487:H917490 H983023:H983026 H3:H5 E65524:E65527 E131060:E131063 E196596:E196599 E262132:E262135 E327668:E327671 E393204:E393207 E458740:E458743 E524276:E524279 E589812:E589815 E655348:E655351 E720884:E720887 E786420:E786423 E851956:E851959 E917492:E917495 E983028:E983031 H65524:H65527 H131060:H131063 H196596:H196599 H262132:H262135 H327668:H327671 H393204:H393207 H458740:H458743 H524276:H524279 H589812:H589815 H655348:H655351 H720884:H720887 H786420:H786423 H851956:H851959 H917492:H917495 H983028:H983031 E74:E86 E65529:E65532 E131065:E131068 E196601:E196604 E262137:E262140 E327673:E327676 E393209:E393212 E458745:E458748 E524281:E524284 E589817:E589820 E655353:E655356 E720889:E720892 E786425:E786428 E851961:E851964 E917497:E917500 E983033:E983036 H65529:H65532 H131065:H131068 H196601:H196604 H262137:H262140 H327673:H327676 H393209:H393212 H458745:H458748 H524281:H524284 H589817:H589820 H655353:H655356 H720889:H720892 H786425:H786428 H851961:H851964 H917497:H917500 H983033:H983036 E65534:E65537 E131070:E131073 E196606:E196609 E262142:E262145 E327678:E327681 E393214:E393217 E458750:E458753 E524286:E524289 E589822:E589825 E655358:E655361 E720894:E720897 E786430:E786433 E851966:E851969 E917502:E917505 E983038:E983041 E7:E10 E37:E40 H27:H30 E17:E20 E62:E72 H7:H10 E12:E15 H12:H15 H17:H20 E22:E25 H22:H25 E32:E35 H32:H35 H37:H40 E42:E45 E47:E50 H42:H45 H47:H50 E52:E55 H52:H55 H57:H60 H62:H72 E57:E60 H74:H8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Datos!$A$146:$A$921</xm:f>
          </x14:formula1>
          <xm:sqref>D3:D5 G3:G5 G7:G10 D7:D10 G57:G60 D12:D15 G12:G15 D17:D20 G17:G20 D22:D25 G22:G25 D27:D30 G27:G30 D32:D35 G32:G35 D37:D40 G37:G40 D42:D45 G42:G45 D47:D50 G47:G50 D52:D55 G52:G55 D57:D60 G62:G72 D74:D86 D62:D72 G74:G86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opLeftCell="A28" workbookViewId="0">
      <selection activeCell="G52" sqref="G52"/>
    </sheetView>
  </sheetViews>
  <sheetFormatPr baseColWidth="10" defaultRowHeight="15" x14ac:dyDescent="0.25"/>
  <cols>
    <col min="1" max="1" width="3" style="83" bestFit="1" customWidth="1"/>
    <col min="2" max="2" width="17.28515625" style="83" customWidth="1"/>
    <col min="3" max="3" width="33.85546875" style="83" customWidth="1"/>
    <col min="4" max="4" width="15.28515625" style="83" customWidth="1"/>
    <col min="5" max="7" width="16.7109375" style="83" customWidth="1"/>
    <col min="8" max="16384" width="11.42578125" style="83"/>
  </cols>
  <sheetData>
    <row r="1" spans="1:12" ht="15.75" thickBot="1" x14ac:dyDescent="0.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5" customHeight="1" x14ac:dyDescent="0.25">
      <c r="A2" s="40"/>
      <c r="B2" s="120" t="s">
        <v>1035</v>
      </c>
      <c r="C2" s="120" t="s">
        <v>1036</v>
      </c>
      <c r="D2" s="124" t="s">
        <v>1037</v>
      </c>
      <c r="E2" s="125"/>
      <c r="F2" s="124" t="s">
        <v>1038</v>
      </c>
      <c r="G2" s="125"/>
      <c r="H2" s="40"/>
      <c r="I2" s="40"/>
      <c r="J2" s="40"/>
      <c r="K2" s="40"/>
      <c r="L2" s="40"/>
    </row>
    <row r="3" spans="1:12" ht="15" customHeight="1" x14ac:dyDescent="0.25">
      <c r="A3" s="40"/>
      <c r="B3" s="121"/>
      <c r="C3" s="121"/>
      <c r="D3" s="126"/>
      <c r="E3" s="127"/>
      <c r="F3" s="126"/>
      <c r="G3" s="127"/>
      <c r="H3" s="40"/>
      <c r="I3" s="40"/>
      <c r="J3" s="40"/>
      <c r="K3" s="40"/>
      <c r="L3" s="40"/>
    </row>
    <row r="4" spans="1:12" ht="9.75" customHeight="1" thickBot="1" x14ac:dyDescent="0.3">
      <c r="A4" s="40"/>
      <c r="B4" s="121"/>
      <c r="C4" s="121"/>
      <c r="D4" s="126"/>
      <c r="E4" s="127"/>
      <c r="F4" s="128"/>
      <c r="G4" s="129"/>
      <c r="H4" s="40"/>
      <c r="I4" s="40"/>
      <c r="J4" s="40"/>
      <c r="K4" s="40"/>
      <c r="L4" s="40"/>
    </row>
    <row r="5" spans="1:12" ht="15.75" thickBot="1" x14ac:dyDescent="0.3">
      <c r="A5" s="40"/>
      <c r="B5" s="122"/>
      <c r="C5" s="123"/>
      <c r="D5" s="48" t="s">
        <v>1046</v>
      </c>
      <c r="E5" s="48" t="s">
        <v>1047</v>
      </c>
      <c r="F5" s="48" t="s">
        <v>1039</v>
      </c>
      <c r="G5" s="48" t="s">
        <v>1040</v>
      </c>
      <c r="H5" s="40"/>
      <c r="I5" s="40"/>
      <c r="J5" s="40"/>
      <c r="K5" s="40"/>
      <c r="L5" s="40"/>
    </row>
    <row r="6" spans="1:12" ht="15.75" thickBot="1" x14ac:dyDescent="0.3">
      <c r="A6" s="41">
        <v>1</v>
      </c>
      <c r="B6" s="43"/>
      <c r="C6" s="101" t="str">
        <f>IF(B6="","",VLOOKUP(B6,Datos!$A$146:$B$921,2,0))</f>
        <v/>
      </c>
      <c r="D6" s="44"/>
      <c r="E6" s="45"/>
      <c r="F6" s="42"/>
      <c r="G6" s="42"/>
      <c r="H6" s="40"/>
      <c r="I6" s="40"/>
      <c r="J6" s="40"/>
      <c r="K6" s="40"/>
      <c r="L6" s="40"/>
    </row>
    <row r="7" spans="1:12" ht="15.75" thickBot="1" x14ac:dyDescent="0.3">
      <c r="A7" s="41">
        <v>2</v>
      </c>
      <c r="B7" s="43"/>
      <c r="C7" s="101" t="str">
        <f>IF(B7="","",VLOOKUP(B7,Datos!$A$146:$B$921,2,0))</f>
        <v/>
      </c>
      <c r="D7" s="44"/>
      <c r="E7" s="45"/>
      <c r="F7" s="42"/>
      <c r="G7" s="42"/>
      <c r="H7" s="40"/>
      <c r="I7" s="40"/>
      <c r="J7" s="40"/>
      <c r="K7" s="40"/>
      <c r="L7" s="40"/>
    </row>
    <row r="8" spans="1:12" ht="15.75" thickBot="1" x14ac:dyDescent="0.3">
      <c r="A8" s="41">
        <v>3</v>
      </c>
      <c r="B8" s="43"/>
      <c r="C8" s="101" t="str">
        <f>IF(B8="","",VLOOKUP(B8,Datos!$A$146:$B$921,2,0))</f>
        <v/>
      </c>
      <c r="D8" s="44"/>
      <c r="E8" s="45"/>
      <c r="F8" s="42"/>
      <c r="G8" s="42"/>
      <c r="H8" s="40"/>
      <c r="I8" s="40"/>
      <c r="J8" s="40"/>
      <c r="K8" s="40"/>
      <c r="L8" s="40"/>
    </row>
    <row r="9" spans="1:12" ht="15.75" thickBot="1" x14ac:dyDescent="0.3">
      <c r="A9" s="41">
        <v>4</v>
      </c>
      <c r="B9" s="43"/>
      <c r="C9" s="101" t="str">
        <f>IF(B9="","",VLOOKUP(B9,Datos!$A$146:$B$921,2,0))</f>
        <v/>
      </c>
      <c r="D9" s="44"/>
      <c r="E9" s="45"/>
      <c r="F9" s="42"/>
      <c r="G9" s="42"/>
      <c r="H9" s="40"/>
      <c r="I9" s="40"/>
      <c r="J9" s="40"/>
      <c r="K9" s="40"/>
      <c r="L9" s="40"/>
    </row>
    <row r="10" spans="1:12" ht="15.75" thickBot="1" x14ac:dyDescent="0.3">
      <c r="A10" s="41">
        <v>5</v>
      </c>
      <c r="B10" s="43"/>
      <c r="C10" s="101" t="str">
        <f>IF(B10="","",VLOOKUP(B10,Datos!$A$146:$B$921,2,0))</f>
        <v/>
      </c>
      <c r="D10" s="44"/>
      <c r="E10" s="45"/>
      <c r="F10" s="42"/>
      <c r="G10" s="42"/>
      <c r="H10" s="40"/>
      <c r="I10" s="40"/>
      <c r="J10" s="40"/>
      <c r="K10" s="40"/>
      <c r="L10" s="40"/>
    </row>
    <row r="11" spans="1:12" ht="15.75" thickBot="1" x14ac:dyDescent="0.3">
      <c r="A11" s="41">
        <v>6</v>
      </c>
      <c r="B11" s="43"/>
      <c r="C11" s="101" t="str">
        <f>IF(B11="","",VLOOKUP(B11,Datos!$A$146:$B$921,2,0))</f>
        <v/>
      </c>
      <c r="D11" s="44"/>
      <c r="E11" s="45"/>
      <c r="F11" s="42"/>
      <c r="G11" s="42"/>
      <c r="H11" s="40"/>
      <c r="I11" s="40"/>
      <c r="J11" s="40"/>
      <c r="K11" s="40"/>
      <c r="L11" s="40"/>
    </row>
    <row r="12" spans="1:12" ht="15.75" thickBot="1" x14ac:dyDescent="0.3">
      <c r="A12" s="41">
        <v>7</v>
      </c>
      <c r="B12" s="43"/>
      <c r="C12" s="101" t="str">
        <f>IF(B12="","",VLOOKUP(B12,Datos!$A$146:$B$921,2,0))</f>
        <v/>
      </c>
      <c r="D12" s="44"/>
      <c r="E12" s="45"/>
      <c r="F12" s="42"/>
      <c r="G12" s="42"/>
      <c r="H12" s="40"/>
      <c r="I12" s="40"/>
      <c r="J12" s="40"/>
      <c r="K12" s="40"/>
      <c r="L12" s="40"/>
    </row>
    <row r="13" spans="1:12" ht="15.75" thickBot="1" x14ac:dyDescent="0.3">
      <c r="A13" s="41">
        <v>8</v>
      </c>
      <c r="B13" s="43"/>
      <c r="C13" s="101" t="str">
        <f>IF(B13="","",VLOOKUP(B13,Datos!$A$146:$B$921,2,0))</f>
        <v/>
      </c>
      <c r="D13" s="44"/>
      <c r="E13" s="45"/>
      <c r="F13" s="42"/>
      <c r="G13" s="42"/>
    </row>
    <row r="14" spans="1:12" ht="15.75" thickBot="1" x14ac:dyDescent="0.3">
      <c r="A14" s="41">
        <v>9</v>
      </c>
      <c r="B14" s="43"/>
      <c r="C14" s="101" t="str">
        <f>IF(B14="","",VLOOKUP(B14,Datos!$A$146:$B$921,2,0))</f>
        <v/>
      </c>
      <c r="D14" s="44"/>
      <c r="E14" s="45"/>
      <c r="F14" s="42"/>
      <c r="G14" s="42"/>
    </row>
    <row r="15" spans="1:12" ht="15.75" thickBot="1" x14ac:dyDescent="0.3">
      <c r="A15" s="41">
        <v>10</v>
      </c>
      <c r="B15" s="43"/>
      <c r="C15" s="101" t="str">
        <f>IF(B15="","",VLOOKUP(B15,Datos!$A$146:$B$921,2,0))</f>
        <v/>
      </c>
      <c r="D15" s="44"/>
      <c r="E15" s="45"/>
      <c r="F15" s="42"/>
      <c r="G15" s="42"/>
    </row>
    <row r="16" spans="1:12" ht="15.75" thickBot="1" x14ac:dyDescent="0.3">
      <c r="A16" s="41">
        <v>11</v>
      </c>
      <c r="B16" s="43"/>
      <c r="C16" s="101" t="str">
        <f>IF(B16="","",VLOOKUP(B16,Datos!$A$146:$B$921,2,0))</f>
        <v/>
      </c>
      <c r="D16" s="44"/>
      <c r="E16" s="45"/>
      <c r="F16" s="42"/>
      <c r="G16" s="42"/>
    </row>
    <row r="17" spans="1:12" ht="15.75" thickBot="1" x14ac:dyDescent="0.3">
      <c r="A17" s="41">
        <v>12</v>
      </c>
      <c r="B17" s="43"/>
      <c r="C17" s="101" t="str">
        <f>IF(B17="","",VLOOKUP(B17,Datos!$A$146:$B$921,2,0))</f>
        <v/>
      </c>
      <c r="D17" s="44"/>
      <c r="E17" s="45"/>
      <c r="F17" s="42"/>
      <c r="G17" s="42"/>
    </row>
    <row r="18" spans="1:12" ht="15.75" thickBot="1" x14ac:dyDescent="0.3">
      <c r="A18" s="41">
        <v>13</v>
      </c>
      <c r="B18" s="43"/>
      <c r="C18" s="101" t="str">
        <f>IF(B18="","",VLOOKUP(B18,Datos!$A$146:$B$921,2,0))</f>
        <v/>
      </c>
      <c r="D18" s="44"/>
      <c r="E18" s="45"/>
      <c r="F18" s="42"/>
      <c r="G18" s="42"/>
    </row>
    <row r="19" spans="1:12" ht="15.75" thickBot="1" x14ac:dyDescent="0.3">
      <c r="A19" s="41">
        <v>14</v>
      </c>
      <c r="B19" s="43"/>
      <c r="C19" s="101" t="str">
        <f>IF(B19="","",VLOOKUP(B19,Datos!$A$146:$B$921,2,0))</f>
        <v/>
      </c>
      <c r="D19" s="44"/>
      <c r="E19" s="45"/>
      <c r="F19" s="42"/>
      <c r="G19" s="42"/>
    </row>
    <row r="20" spans="1:12" ht="15.75" thickBot="1" x14ac:dyDescent="0.3">
      <c r="A20" s="41">
        <v>15</v>
      </c>
      <c r="B20" s="43"/>
      <c r="C20" s="101" t="str">
        <f>IF(B20="","",VLOOKUP(B20,Datos!$A$146:$B$921,2,0))</f>
        <v/>
      </c>
      <c r="D20" s="44"/>
      <c r="E20" s="45"/>
      <c r="F20" s="42"/>
      <c r="G20" s="42"/>
    </row>
    <row r="21" spans="1:12" ht="15.75" thickBot="1" x14ac:dyDescent="0.3">
      <c r="A21" s="41">
        <v>16</v>
      </c>
      <c r="B21" s="43"/>
      <c r="C21" s="101" t="str">
        <f>IF(B21="","",VLOOKUP(B21,Datos!$A$146:$B$921,2,0))</f>
        <v/>
      </c>
      <c r="D21" s="44"/>
      <c r="E21" s="45"/>
      <c r="F21" s="42"/>
      <c r="G21" s="42"/>
    </row>
    <row r="22" spans="1:12" ht="15.75" thickBot="1" x14ac:dyDescent="0.3">
      <c r="A22" s="41">
        <v>17</v>
      </c>
      <c r="B22" s="43"/>
      <c r="C22" s="101" t="str">
        <f>IF(B22="","",VLOOKUP(B22,Datos!$A$146:$B$921,2,0))</f>
        <v/>
      </c>
      <c r="D22" s="44"/>
      <c r="E22" s="45"/>
      <c r="F22" s="42"/>
      <c r="G22" s="42"/>
    </row>
    <row r="23" spans="1:12" ht="15.75" thickBot="1" x14ac:dyDescent="0.3">
      <c r="A23" s="41">
        <v>18</v>
      </c>
      <c r="B23" s="43"/>
      <c r="C23" s="101" t="str">
        <f>IF(B23="","",VLOOKUP(B23,Datos!$A$146:$B$921,2,0))</f>
        <v/>
      </c>
      <c r="D23" s="44"/>
      <c r="E23" s="45"/>
      <c r="F23" s="42"/>
      <c r="G23" s="42"/>
    </row>
    <row r="24" spans="1:12" ht="15.75" thickBot="1" x14ac:dyDescent="0.3">
      <c r="A24" s="41">
        <v>19</v>
      </c>
      <c r="B24" s="43"/>
      <c r="C24" s="101" t="str">
        <f>IF(B24="","",VLOOKUP(B24,Datos!$A$146:$B$921,2,0))</f>
        <v/>
      </c>
      <c r="D24" s="44"/>
      <c r="E24" s="45"/>
      <c r="F24" s="42"/>
      <c r="G24" s="42"/>
    </row>
    <row r="25" spans="1:12" ht="15.75" thickBot="1" x14ac:dyDescent="0.3">
      <c r="A25" s="41">
        <v>20</v>
      </c>
      <c r="B25" s="43"/>
      <c r="C25" s="101" t="str">
        <f>IF(B25="","",VLOOKUP(B25,Datos!$A$146:$B$921,2,0))</f>
        <v/>
      </c>
      <c r="D25" s="44"/>
      <c r="E25" s="45"/>
      <c r="F25" s="42"/>
      <c r="G25" s="42"/>
    </row>
    <row r="26" spans="1:12" ht="15.75" thickBot="1" x14ac:dyDescent="0.3">
      <c r="A26" s="41">
        <v>21</v>
      </c>
      <c r="B26" s="43"/>
      <c r="C26" s="101" t="str">
        <f>IF(B26="","",VLOOKUP(B26,Datos!$A$146:$B$921,2,0))</f>
        <v/>
      </c>
      <c r="D26" s="44"/>
      <c r="E26" s="45"/>
      <c r="F26" s="42"/>
      <c r="G26" s="42"/>
    </row>
    <row r="27" spans="1:12" ht="15.75" thickBot="1" x14ac:dyDescent="0.3">
      <c r="A27" s="41">
        <v>22</v>
      </c>
      <c r="B27" s="43"/>
      <c r="C27" s="101" t="str">
        <f>IF(B27="","",VLOOKUP(B27,Datos!$A$146:$B$921,2,0))</f>
        <v/>
      </c>
      <c r="D27" s="44"/>
      <c r="E27" s="45"/>
      <c r="F27" s="42"/>
      <c r="G27" s="42"/>
    </row>
    <row r="28" spans="1:12" ht="15.75" thickBot="1" x14ac:dyDescent="0.3">
      <c r="A28" s="41">
        <v>23</v>
      </c>
      <c r="B28" s="43"/>
      <c r="C28" s="101" t="str">
        <f>IF(B28="","",VLOOKUP(B28,Datos!$A$146:$B$921,2,0))</f>
        <v/>
      </c>
      <c r="D28" s="44"/>
      <c r="E28" s="45"/>
      <c r="F28" s="42"/>
      <c r="G28" s="42"/>
    </row>
    <row r="29" spans="1:12" ht="15.75" thickBot="1" x14ac:dyDescent="0.3">
      <c r="A29" s="41">
        <v>24</v>
      </c>
      <c r="B29" s="43"/>
      <c r="C29" s="101" t="str">
        <f>IF(B29="","",VLOOKUP(B29,Datos!$A$146:$B$921,2,0))</f>
        <v/>
      </c>
      <c r="D29" s="44"/>
      <c r="E29" s="45"/>
      <c r="F29" s="42"/>
      <c r="G29" s="42"/>
      <c r="H29" s="40"/>
      <c r="I29" s="40"/>
      <c r="J29" s="40"/>
      <c r="K29" s="40"/>
      <c r="L29" s="40"/>
    </row>
    <row r="30" spans="1:12" ht="15.75" thickBot="1" x14ac:dyDescent="0.3">
      <c r="A30" s="41">
        <v>25</v>
      </c>
      <c r="B30" s="43"/>
      <c r="C30" s="101" t="str">
        <f>IF(B30="","",VLOOKUP(B30,Datos!$A$146:$B$921,2,0))</f>
        <v/>
      </c>
      <c r="D30" s="44"/>
      <c r="E30" s="45"/>
      <c r="F30" s="42"/>
      <c r="G30" s="42"/>
      <c r="H30" s="40"/>
      <c r="I30" s="40"/>
      <c r="J30" s="40"/>
      <c r="K30" s="40"/>
      <c r="L30" s="40"/>
    </row>
    <row r="31" spans="1:12" ht="15.75" thickBot="1" x14ac:dyDescent="0.3">
      <c r="A31" s="41">
        <v>26</v>
      </c>
      <c r="B31" s="43"/>
      <c r="C31" s="101" t="str">
        <f>IF(B31="","",VLOOKUP(B31,Datos!$A$146:$B$921,2,0))</f>
        <v/>
      </c>
      <c r="D31" s="44"/>
      <c r="E31" s="45"/>
      <c r="F31" s="42"/>
      <c r="G31" s="42"/>
      <c r="H31" s="40"/>
      <c r="I31" s="40"/>
      <c r="J31" s="40"/>
      <c r="K31" s="40"/>
      <c r="L31" s="40"/>
    </row>
    <row r="32" spans="1:12" ht="15.75" thickBot="1" x14ac:dyDescent="0.3">
      <c r="A32" s="41">
        <v>27</v>
      </c>
      <c r="B32" s="43"/>
      <c r="C32" s="101" t="str">
        <f>IF(B32="","",VLOOKUP(B32,Datos!$A$146:$B$921,2,0))</f>
        <v/>
      </c>
      <c r="D32" s="44"/>
      <c r="E32" s="45"/>
      <c r="F32" s="42"/>
      <c r="G32" s="42"/>
      <c r="H32" s="40"/>
      <c r="I32" s="40"/>
      <c r="J32" s="40"/>
      <c r="K32" s="40"/>
      <c r="L32" s="40"/>
    </row>
    <row r="33" spans="1:12" ht="15.75" thickBot="1" x14ac:dyDescent="0.3">
      <c r="A33" s="41">
        <v>28</v>
      </c>
      <c r="B33" s="43"/>
      <c r="C33" s="101" t="str">
        <f>IF(B33="","",VLOOKUP(B33,Datos!$A$146:$B$921,2,0))</f>
        <v/>
      </c>
      <c r="D33" s="44"/>
      <c r="E33" s="45"/>
      <c r="F33" s="42"/>
      <c r="G33" s="42"/>
      <c r="H33" s="40"/>
      <c r="I33" s="40"/>
      <c r="J33" s="40"/>
      <c r="K33" s="40"/>
      <c r="L33" s="40"/>
    </row>
    <row r="34" spans="1:12" ht="15.75" thickBot="1" x14ac:dyDescent="0.3">
      <c r="A34" s="41">
        <v>29</v>
      </c>
      <c r="B34" s="43"/>
      <c r="C34" s="101" t="str">
        <f>IF(B34="","",VLOOKUP(B34,Datos!$A$146:$B$921,2,0))</f>
        <v/>
      </c>
      <c r="D34" s="44"/>
      <c r="E34" s="45"/>
      <c r="F34" s="42"/>
      <c r="G34" s="42"/>
      <c r="H34" s="40"/>
      <c r="I34" s="40"/>
      <c r="J34" s="40"/>
      <c r="K34" s="40"/>
      <c r="L34" s="40"/>
    </row>
    <row r="35" spans="1:12" ht="15.75" thickBot="1" x14ac:dyDescent="0.3">
      <c r="A35" s="41">
        <v>30</v>
      </c>
      <c r="B35" s="43"/>
      <c r="C35" s="101" t="str">
        <f>IF(B35="","",VLOOKUP(B35,Datos!$A$146:$B$921,2,0))</f>
        <v/>
      </c>
      <c r="D35" s="44"/>
      <c r="E35" s="45"/>
      <c r="F35" s="42"/>
      <c r="G35" s="42"/>
      <c r="H35" s="40"/>
      <c r="I35" s="40"/>
      <c r="J35" s="40"/>
      <c r="K35" s="40"/>
      <c r="L35" s="40"/>
    </row>
    <row r="36" spans="1:12" ht="15.75" thickBot="1" x14ac:dyDescent="0.3">
      <c r="A36" s="41">
        <v>31</v>
      </c>
      <c r="B36" s="43"/>
      <c r="C36" s="101" t="str">
        <f>IF(B36="","",VLOOKUP(B36,Datos!$A$146:$B$921,2,0))</f>
        <v/>
      </c>
      <c r="D36" s="44"/>
      <c r="E36" s="45"/>
      <c r="F36" s="42"/>
      <c r="G36" s="42"/>
      <c r="H36" s="40"/>
      <c r="I36" s="40"/>
      <c r="J36" s="40"/>
      <c r="K36" s="40"/>
      <c r="L36" s="40"/>
    </row>
    <row r="37" spans="1:12" ht="15.75" thickBot="1" x14ac:dyDescent="0.3">
      <c r="A37" s="41">
        <v>32</v>
      </c>
      <c r="B37" s="43"/>
      <c r="C37" s="101" t="str">
        <f>IF(B37="","",VLOOKUP(B37,Datos!$A$146:$B$921,2,0))</f>
        <v/>
      </c>
      <c r="D37" s="44"/>
      <c r="E37" s="45"/>
      <c r="F37" s="42"/>
      <c r="G37" s="42"/>
      <c r="H37" s="40"/>
      <c r="I37" s="40"/>
      <c r="J37" s="40"/>
      <c r="K37" s="40"/>
      <c r="L37" s="40"/>
    </row>
    <row r="38" spans="1:12" ht="15.75" thickBot="1" x14ac:dyDescent="0.3">
      <c r="A38" s="41">
        <v>33</v>
      </c>
      <c r="B38" s="43"/>
      <c r="C38" s="101" t="str">
        <f>IF(B38="","",VLOOKUP(B38,Datos!$A$146:$B$921,2,0))</f>
        <v/>
      </c>
      <c r="D38" s="44"/>
      <c r="E38" s="45"/>
      <c r="F38" s="42"/>
      <c r="G38" s="42"/>
      <c r="H38" s="40"/>
      <c r="I38" s="40"/>
      <c r="J38" s="40"/>
      <c r="K38" s="40"/>
      <c r="L38" s="40"/>
    </row>
    <row r="39" spans="1:12" ht="15.75" thickBot="1" x14ac:dyDescent="0.3">
      <c r="A39" s="41">
        <v>34</v>
      </c>
      <c r="B39" s="43"/>
      <c r="C39" s="101" t="str">
        <f>IF(B39="","",VLOOKUP(B39,Datos!$A$146:$B$921,2,0))</f>
        <v/>
      </c>
      <c r="D39" s="44"/>
      <c r="E39" s="45"/>
      <c r="F39" s="42"/>
      <c r="G39" s="42"/>
      <c r="H39" s="40"/>
      <c r="I39" s="40"/>
      <c r="J39" s="40"/>
      <c r="K39" s="40"/>
      <c r="L39" s="40"/>
    </row>
    <row r="40" spans="1:12" ht="15.75" thickBot="1" x14ac:dyDescent="0.3">
      <c r="A40" s="41">
        <v>35</v>
      </c>
      <c r="B40" s="43"/>
      <c r="C40" s="101" t="str">
        <f>IF(B40="","",VLOOKUP(B40,Datos!$A$146:$B$921,2,0))</f>
        <v/>
      </c>
      <c r="D40" s="44"/>
      <c r="E40" s="45"/>
      <c r="F40" s="42"/>
      <c r="G40" s="42"/>
      <c r="H40" s="40"/>
      <c r="I40" s="40"/>
      <c r="J40" s="40"/>
      <c r="K40" s="40"/>
      <c r="L40" s="40"/>
    </row>
    <row r="41" spans="1:12" ht="15.75" thickBot="1" x14ac:dyDescent="0.3">
      <c r="A41" s="41">
        <v>36</v>
      </c>
      <c r="B41" s="43"/>
      <c r="C41" s="101" t="str">
        <f>IF(B41="","",VLOOKUP(B41,Datos!$A$146:$B$921,2,0))</f>
        <v/>
      </c>
      <c r="D41" s="44"/>
      <c r="E41" s="45"/>
      <c r="F41" s="42"/>
      <c r="G41" s="42"/>
      <c r="H41" s="40"/>
      <c r="I41" s="40"/>
      <c r="J41" s="40"/>
      <c r="K41" s="40"/>
      <c r="L41" s="40"/>
    </row>
    <row r="42" spans="1:12" ht="15.75" thickBot="1" x14ac:dyDescent="0.3">
      <c r="A42" s="41">
        <v>37</v>
      </c>
      <c r="B42" s="43"/>
      <c r="C42" s="101" t="str">
        <f>IF(B42="","",VLOOKUP(B42,Datos!$A$146:$B$921,2,0))</f>
        <v/>
      </c>
      <c r="D42" s="44"/>
      <c r="E42" s="45"/>
      <c r="F42" s="42"/>
      <c r="G42" s="42"/>
      <c r="H42" s="40"/>
      <c r="I42" s="40"/>
      <c r="J42" s="40"/>
      <c r="K42" s="40"/>
      <c r="L42" s="40"/>
    </row>
    <row r="43" spans="1:12" ht="15.75" thickBot="1" x14ac:dyDescent="0.3">
      <c r="A43" s="41">
        <v>38</v>
      </c>
      <c r="B43" s="43"/>
      <c r="C43" s="101" t="str">
        <f>IF(B43="","",VLOOKUP(B43,Datos!$A$146:$B$921,2,0))</f>
        <v/>
      </c>
      <c r="D43" s="44"/>
      <c r="E43" s="45"/>
      <c r="F43" s="42"/>
      <c r="G43" s="42"/>
      <c r="H43" s="40"/>
      <c r="I43" s="40"/>
      <c r="J43" s="40"/>
      <c r="K43" s="40"/>
      <c r="L43" s="40"/>
    </row>
    <row r="44" spans="1:12" ht="15.75" thickBot="1" x14ac:dyDescent="0.3">
      <c r="A44" s="41">
        <v>39</v>
      </c>
      <c r="B44" s="43"/>
      <c r="C44" s="101" t="str">
        <f>IF(B44="","",VLOOKUP(B44,Datos!$A$146:$B$921,2,0))</f>
        <v/>
      </c>
      <c r="D44" s="44"/>
      <c r="E44" s="45"/>
      <c r="F44" s="42"/>
      <c r="G44" s="42"/>
      <c r="H44" s="40"/>
      <c r="I44" s="40"/>
      <c r="J44" s="40"/>
      <c r="K44" s="40"/>
      <c r="L44" s="40"/>
    </row>
    <row r="45" spans="1:12" ht="16.5" thickBot="1" x14ac:dyDescent="0.3">
      <c r="A45" s="41">
        <v>40</v>
      </c>
      <c r="B45" s="43"/>
      <c r="C45" s="101" t="str">
        <f>IF(B45="","",VLOOKUP(B45,Datos!$A$146:$B$921,2,0))</f>
        <v/>
      </c>
      <c r="D45" s="44"/>
      <c r="E45" s="45"/>
      <c r="F45" s="42"/>
      <c r="G45" s="42"/>
      <c r="H45" s="46"/>
      <c r="I45" s="46"/>
      <c r="J45" s="46"/>
      <c r="K45" s="46"/>
      <c r="L45" s="46"/>
    </row>
    <row r="46" spans="1:12" ht="15.75" thickBot="1" x14ac:dyDescent="0.3">
      <c r="A46" s="41">
        <v>41</v>
      </c>
      <c r="B46" s="43"/>
      <c r="C46" s="101" t="str">
        <f>IF(B46="","",VLOOKUP(B46,Datos!$A$146:$B$921,2,0))</f>
        <v/>
      </c>
      <c r="D46" s="44"/>
      <c r="E46" s="45"/>
      <c r="F46" s="42"/>
      <c r="G46" s="42"/>
      <c r="H46" s="40"/>
      <c r="I46" s="40"/>
      <c r="J46" s="40"/>
      <c r="K46" s="40"/>
      <c r="L46" s="40"/>
    </row>
    <row r="47" spans="1:12" ht="15.75" thickBot="1" x14ac:dyDescent="0.3">
      <c r="A47" s="41">
        <v>42</v>
      </c>
      <c r="B47" s="43"/>
      <c r="C47" s="101" t="str">
        <f>IF(B47="","",VLOOKUP(B47,Datos!$A$146:$B$921,2,0))</f>
        <v/>
      </c>
      <c r="D47" s="44"/>
      <c r="E47" s="45"/>
      <c r="F47" s="42"/>
      <c r="G47" s="42"/>
      <c r="H47" s="40"/>
      <c r="I47" s="40"/>
      <c r="J47" s="40"/>
      <c r="K47" s="40"/>
      <c r="L47" s="40"/>
    </row>
    <row r="48" spans="1:12" ht="15.75" thickBot="1" x14ac:dyDescent="0.3">
      <c r="A48" s="41">
        <v>43</v>
      </c>
      <c r="B48" s="43"/>
      <c r="C48" s="101" t="str">
        <f>IF(B48="","",VLOOKUP(B48,Datos!$A$146:$B$921,2,0))</f>
        <v/>
      </c>
      <c r="D48" s="44"/>
      <c r="E48" s="45"/>
      <c r="F48" s="42"/>
      <c r="G48" s="42"/>
      <c r="H48" s="40"/>
      <c r="I48" s="40"/>
      <c r="J48" s="40"/>
      <c r="K48" s="40"/>
      <c r="L48" s="40"/>
    </row>
    <row r="49" spans="1:7" ht="15.75" thickBot="1" x14ac:dyDescent="0.3">
      <c r="A49" s="41">
        <v>44</v>
      </c>
      <c r="B49" s="43"/>
      <c r="C49" s="101" t="str">
        <f>IF(B49="","",VLOOKUP(B49,Datos!$A$146:$B$921,2,0))</f>
        <v/>
      </c>
      <c r="D49" s="44"/>
      <c r="E49" s="45"/>
      <c r="F49" s="42"/>
      <c r="G49" s="42"/>
    </row>
    <row r="50" spans="1:7" ht="15.75" thickBot="1" x14ac:dyDescent="0.3">
      <c r="A50" s="41">
        <v>45</v>
      </c>
      <c r="B50" s="43"/>
      <c r="C50" s="101" t="str">
        <f>IF(B50="","",VLOOKUP(B50,Datos!$A$146:$B$921,2,0))</f>
        <v/>
      </c>
      <c r="D50" s="44"/>
      <c r="E50" s="45"/>
      <c r="F50" s="42"/>
      <c r="G50" s="42"/>
    </row>
    <row r="51" spans="1:7" ht="15.75" thickBot="1" x14ac:dyDescent="0.3">
      <c r="A51" s="41">
        <v>46</v>
      </c>
      <c r="B51" s="43"/>
      <c r="C51" s="101" t="str">
        <f>IF(B51="","",VLOOKUP(B51,Datos!$A$146:$B$921,2,0))</f>
        <v/>
      </c>
      <c r="D51" s="44"/>
      <c r="E51" s="45"/>
      <c r="F51" s="42"/>
      <c r="G51" s="42"/>
    </row>
    <row r="52" spans="1:7" ht="19.5" thickBot="1" x14ac:dyDescent="0.3">
      <c r="A52" s="40"/>
      <c r="B52" s="116" t="s">
        <v>1041</v>
      </c>
      <c r="C52" s="117"/>
      <c r="D52" s="104"/>
      <c r="E52" s="105"/>
      <c r="F52" s="105"/>
      <c r="G52" s="105"/>
    </row>
    <row r="53" spans="1:7" ht="57" thickBot="1" x14ac:dyDescent="0.3">
      <c r="A53" s="40"/>
      <c r="B53" s="118"/>
      <c r="C53" s="119"/>
      <c r="D53" s="47" t="s">
        <v>1042</v>
      </c>
      <c r="E53" s="47" t="s">
        <v>1043</v>
      </c>
      <c r="F53" s="47" t="s">
        <v>1044</v>
      </c>
      <c r="G53" s="47" t="s">
        <v>1045</v>
      </c>
    </row>
  </sheetData>
  <sheetProtection algorithmName="SHA-512" hashValue="sVWhGvPE9UzFQSaIdFvcQ+cr/opmUmPtggqYNo4cx2M6Go0Q9mgQO8VdmT5EqJmiDlzcWxBZtXe2sMgXjt0Bpw==" saltValue="SVh/Tk0df/oxl/0Wjp5HKg==" spinCount="100000" sheet="1" formatCells="0" formatColumns="0"/>
  <mergeCells count="5">
    <mergeCell ref="B52:C53"/>
    <mergeCell ref="B2:B5"/>
    <mergeCell ref="C2:C5"/>
    <mergeCell ref="D2:E4"/>
    <mergeCell ref="F2:G4"/>
  </mergeCells>
  <dataValidations count="1">
    <dataValidation showDropDown="1" showInputMessage="1" showErrorMessage="1" errorTitle="No cumplimentar" error="Solo debes indicar el nº de cuenta en columna anterior" promptTitle="Celda automática" prompt="No cumplimentar" sqref="C6:C51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>
          <x14:formula1>
            <xm:f>Datos!$A$146:$A$921</xm:f>
          </x14:formula1>
          <xm:sqref>B6:B51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2"/>
  <sheetViews>
    <sheetView showGridLines="0" topLeftCell="A13" workbookViewId="0">
      <selection activeCell="E4" sqref="E4"/>
    </sheetView>
  </sheetViews>
  <sheetFormatPr baseColWidth="10" defaultRowHeight="15" x14ac:dyDescent="0.25"/>
  <cols>
    <col min="2" max="4" width="19.28515625" customWidth="1"/>
    <col min="5" max="5" width="15.28515625" bestFit="1" customWidth="1"/>
    <col min="6" max="6" width="1.7109375" customWidth="1"/>
    <col min="7" max="9" width="19.28515625" customWidth="1"/>
    <col min="10" max="10" width="15.28515625" bestFit="1" customWidth="1"/>
    <col min="258" max="260" width="19.28515625" customWidth="1"/>
    <col min="261" max="261" width="15.28515625" bestFit="1" customWidth="1"/>
    <col min="262" max="262" width="1.7109375" customWidth="1"/>
    <col min="263" max="265" width="19.28515625" customWidth="1"/>
    <col min="266" max="266" width="15.28515625" bestFit="1" customWidth="1"/>
    <col min="514" max="516" width="19.28515625" customWidth="1"/>
    <col min="517" max="517" width="15.28515625" bestFit="1" customWidth="1"/>
    <col min="518" max="518" width="1.7109375" customWidth="1"/>
    <col min="519" max="521" width="19.28515625" customWidth="1"/>
    <col min="522" max="522" width="15.28515625" bestFit="1" customWidth="1"/>
    <col min="770" max="772" width="19.28515625" customWidth="1"/>
    <col min="773" max="773" width="15.28515625" bestFit="1" customWidth="1"/>
    <col min="774" max="774" width="1.7109375" customWidth="1"/>
    <col min="775" max="777" width="19.28515625" customWidth="1"/>
    <col min="778" max="778" width="15.28515625" bestFit="1" customWidth="1"/>
    <col min="1026" max="1028" width="19.28515625" customWidth="1"/>
    <col min="1029" max="1029" width="15.28515625" bestFit="1" customWidth="1"/>
    <col min="1030" max="1030" width="1.7109375" customWidth="1"/>
    <col min="1031" max="1033" width="19.28515625" customWidth="1"/>
    <col min="1034" max="1034" width="15.28515625" bestFit="1" customWidth="1"/>
    <col min="1282" max="1284" width="19.28515625" customWidth="1"/>
    <col min="1285" max="1285" width="15.28515625" bestFit="1" customWidth="1"/>
    <col min="1286" max="1286" width="1.7109375" customWidth="1"/>
    <col min="1287" max="1289" width="19.28515625" customWidth="1"/>
    <col min="1290" max="1290" width="15.28515625" bestFit="1" customWidth="1"/>
    <col min="1538" max="1540" width="19.28515625" customWidth="1"/>
    <col min="1541" max="1541" width="15.28515625" bestFit="1" customWidth="1"/>
    <col min="1542" max="1542" width="1.7109375" customWidth="1"/>
    <col min="1543" max="1545" width="19.28515625" customWidth="1"/>
    <col min="1546" max="1546" width="15.28515625" bestFit="1" customWidth="1"/>
    <col min="1794" max="1796" width="19.28515625" customWidth="1"/>
    <col min="1797" max="1797" width="15.28515625" bestFit="1" customWidth="1"/>
    <col min="1798" max="1798" width="1.7109375" customWidth="1"/>
    <col min="1799" max="1801" width="19.28515625" customWidth="1"/>
    <col min="1802" max="1802" width="15.28515625" bestFit="1" customWidth="1"/>
    <col min="2050" max="2052" width="19.28515625" customWidth="1"/>
    <col min="2053" max="2053" width="15.28515625" bestFit="1" customWidth="1"/>
    <col min="2054" max="2054" width="1.7109375" customWidth="1"/>
    <col min="2055" max="2057" width="19.28515625" customWidth="1"/>
    <col min="2058" max="2058" width="15.28515625" bestFit="1" customWidth="1"/>
    <col min="2306" max="2308" width="19.28515625" customWidth="1"/>
    <col min="2309" max="2309" width="15.28515625" bestFit="1" customWidth="1"/>
    <col min="2310" max="2310" width="1.7109375" customWidth="1"/>
    <col min="2311" max="2313" width="19.28515625" customWidth="1"/>
    <col min="2314" max="2314" width="15.28515625" bestFit="1" customWidth="1"/>
    <col min="2562" max="2564" width="19.28515625" customWidth="1"/>
    <col min="2565" max="2565" width="15.28515625" bestFit="1" customWidth="1"/>
    <col min="2566" max="2566" width="1.7109375" customWidth="1"/>
    <col min="2567" max="2569" width="19.28515625" customWidth="1"/>
    <col min="2570" max="2570" width="15.28515625" bestFit="1" customWidth="1"/>
    <col min="2818" max="2820" width="19.28515625" customWidth="1"/>
    <col min="2821" max="2821" width="15.28515625" bestFit="1" customWidth="1"/>
    <col min="2822" max="2822" width="1.7109375" customWidth="1"/>
    <col min="2823" max="2825" width="19.28515625" customWidth="1"/>
    <col min="2826" max="2826" width="15.28515625" bestFit="1" customWidth="1"/>
    <col min="3074" max="3076" width="19.28515625" customWidth="1"/>
    <col min="3077" max="3077" width="15.28515625" bestFit="1" customWidth="1"/>
    <col min="3078" max="3078" width="1.7109375" customWidth="1"/>
    <col min="3079" max="3081" width="19.28515625" customWidth="1"/>
    <col min="3082" max="3082" width="15.28515625" bestFit="1" customWidth="1"/>
    <col min="3330" max="3332" width="19.28515625" customWidth="1"/>
    <col min="3333" max="3333" width="15.28515625" bestFit="1" customWidth="1"/>
    <col min="3334" max="3334" width="1.7109375" customWidth="1"/>
    <col min="3335" max="3337" width="19.28515625" customWidth="1"/>
    <col min="3338" max="3338" width="15.28515625" bestFit="1" customWidth="1"/>
    <col min="3586" max="3588" width="19.28515625" customWidth="1"/>
    <col min="3589" max="3589" width="15.28515625" bestFit="1" customWidth="1"/>
    <col min="3590" max="3590" width="1.7109375" customWidth="1"/>
    <col min="3591" max="3593" width="19.28515625" customWidth="1"/>
    <col min="3594" max="3594" width="15.28515625" bestFit="1" customWidth="1"/>
    <col min="3842" max="3844" width="19.28515625" customWidth="1"/>
    <col min="3845" max="3845" width="15.28515625" bestFit="1" customWidth="1"/>
    <col min="3846" max="3846" width="1.7109375" customWidth="1"/>
    <col min="3847" max="3849" width="19.28515625" customWidth="1"/>
    <col min="3850" max="3850" width="15.28515625" bestFit="1" customWidth="1"/>
    <col min="4098" max="4100" width="19.28515625" customWidth="1"/>
    <col min="4101" max="4101" width="15.28515625" bestFit="1" customWidth="1"/>
    <col min="4102" max="4102" width="1.7109375" customWidth="1"/>
    <col min="4103" max="4105" width="19.28515625" customWidth="1"/>
    <col min="4106" max="4106" width="15.28515625" bestFit="1" customWidth="1"/>
    <col min="4354" max="4356" width="19.28515625" customWidth="1"/>
    <col min="4357" max="4357" width="15.28515625" bestFit="1" customWidth="1"/>
    <col min="4358" max="4358" width="1.7109375" customWidth="1"/>
    <col min="4359" max="4361" width="19.28515625" customWidth="1"/>
    <col min="4362" max="4362" width="15.28515625" bestFit="1" customWidth="1"/>
    <col min="4610" max="4612" width="19.28515625" customWidth="1"/>
    <col min="4613" max="4613" width="15.28515625" bestFit="1" customWidth="1"/>
    <col min="4614" max="4614" width="1.7109375" customWidth="1"/>
    <col min="4615" max="4617" width="19.28515625" customWidth="1"/>
    <col min="4618" max="4618" width="15.28515625" bestFit="1" customWidth="1"/>
    <col min="4866" max="4868" width="19.28515625" customWidth="1"/>
    <col min="4869" max="4869" width="15.28515625" bestFit="1" customWidth="1"/>
    <col min="4870" max="4870" width="1.7109375" customWidth="1"/>
    <col min="4871" max="4873" width="19.28515625" customWidth="1"/>
    <col min="4874" max="4874" width="15.28515625" bestFit="1" customWidth="1"/>
    <col min="5122" max="5124" width="19.28515625" customWidth="1"/>
    <col min="5125" max="5125" width="15.28515625" bestFit="1" customWidth="1"/>
    <col min="5126" max="5126" width="1.7109375" customWidth="1"/>
    <col min="5127" max="5129" width="19.28515625" customWidth="1"/>
    <col min="5130" max="5130" width="15.28515625" bestFit="1" customWidth="1"/>
    <col min="5378" max="5380" width="19.28515625" customWidth="1"/>
    <col min="5381" max="5381" width="15.28515625" bestFit="1" customWidth="1"/>
    <col min="5382" max="5382" width="1.7109375" customWidth="1"/>
    <col min="5383" max="5385" width="19.28515625" customWidth="1"/>
    <col min="5386" max="5386" width="15.28515625" bestFit="1" customWidth="1"/>
    <col min="5634" max="5636" width="19.28515625" customWidth="1"/>
    <col min="5637" max="5637" width="15.28515625" bestFit="1" customWidth="1"/>
    <col min="5638" max="5638" width="1.7109375" customWidth="1"/>
    <col min="5639" max="5641" width="19.28515625" customWidth="1"/>
    <col min="5642" max="5642" width="15.28515625" bestFit="1" customWidth="1"/>
    <col min="5890" max="5892" width="19.28515625" customWidth="1"/>
    <col min="5893" max="5893" width="15.28515625" bestFit="1" customWidth="1"/>
    <col min="5894" max="5894" width="1.7109375" customWidth="1"/>
    <col min="5895" max="5897" width="19.28515625" customWidth="1"/>
    <col min="5898" max="5898" width="15.28515625" bestFit="1" customWidth="1"/>
    <col min="6146" max="6148" width="19.28515625" customWidth="1"/>
    <col min="6149" max="6149" width="15.28515625" bestFit="1" customWidth="1"/>
    <col min="6150" max="6150" width="1.7109375" customWidth="1"/>
    <col min="6151" max="6153" width="19.28515625" customWidth="1"/>
    <col min="6154" max="6154" width="15.28515625" bestFit="1" customWidth="1"/>
    <col min="6402" max="6404" width="19.28515625" customWidth="1"/>
    <col min="6405" max="6405" width="15.28515625" bestFit="1" customWidth="1"/>
    <col min="6406" max="6406" width="1.7109375" customWidth="1"/>
    <col min="6407" max="6409" width="19.28515625" customWidth="1"/>
    <col min="6410" max="6410" width="15.28515625" bestFit="1" customWidth="1"/>
    <col min="6658" max="6660" width="19.28515625" customWidth="1"/>
    <col min="6661" max="6661" width="15.28515625" bestFit="1" customWidth="1"/>
    <col min="6662" max="6662" width="1.7109375" customWidth="1"/>
    <col min="6663" max="6665" width="19.28515625" customWidth="1"/>
    <col min="6666" max="6666" width="15.28515625" bestFit="1" customWidth="1"/>
    <col min="6914" max="6916" width="19.28515625" customWidth="1"/>
    <col min="6917" max="6917" width="15.28515625" bestFit="1" customWidth="1"/>
    <col min="6918" max="6918" width="1.7109375" customWidth="1"/>
    <col min="6919" max="6921" width="19.28515625" customWidth="1"/>
    <col min="6922" max="6922" width="15.28515625" bestFit="1" customWidth="1"/>
    <col min="7170" max="7172" width="19.28515625" customWidth="1"/>
    <col min="7173" max="7173" width="15.28515625" bestFit="1" customWidth="1"/>
    <col min="7174" max="7174" width="1.7109375" customWidth="1"/>
    <col min="7175" max="7177" width="19.28515625" customWidth="1"/>
    <col min="7178" max="7178" width="15.28515625" bestFit="1" customWidth="1"/>
    <col min="7426" max="7428" width="19.28515625" customWidth="1"/>
    <col min="7429" max="7429" width="15.28515625" bestFit="1" customWidth="1"/>
    <col min="7430" max="7430" width="1.7109375" customWidth="1"/>
    <col min="7431" max="7433" width="19.28515625" customWidth="1"/>
    <col min="7434" max="7434" width="15.28515625" bestFit="1" customWidth="1"/>
    <col min="7682" max="7684" width="19.28515625" customWidth="1"/>
    <col min="7685" max="7685" width="15.28515625" bestFit="1" customWidth="1"/>
    <col min="7686" max="7686" width="1.7109375" customWidth="1"/>
    <col min="7687" max="7689" width="19.28515625" customWidth="1"/>
    <col min="7690" max="7690" width="15.28515625" bestFit="1" customWidth="1"/>
    <col min="7938" max="7940" width="19.28515625" customWidth="1"/>
    <col min="7941" max="7941" width="15.28515625" bestFit="1" customWidth="1"/>
    <col min="7942" max="7942" width="1.7109375" customWidth="1"/>
    <col min="7943" max="7945" width="19.28515625" customWidth="1"/>
    <col min="7946" max="7946" width="15.28515625" bestFit="1" customWidth="1"/>
    <col min="8194" max="8196" width="19.28515625" customWidth="1"/>
    <col min="8197" max="8197" width="15.28515625" bestFit="1" customWidth="1"/>
    <col min="8198" max="8198" width="1.7109375" customWidth="1"/>
    <col min="8199" max="8201" width="19.28515625" customWidth="1"/>
    <col min="8202" max="8202" width="15.28515625" bestFit="1" customWidth="1"/>
    <col min="8450" max="8452" width="19.28515625" customWidth="1"/>
    <col min="8453" max="8453" width="15.28515625" bestFit="1" customWidth="1"/>
    <col min="8454" max="8454" width="1.7109375" customWidth="1"/>
    <col min="8455" max="8457" width="19.28515625" customWidth="1"/>
    <col min="8458" max="8458" width="15.28515625" bestFit="1" customWidth="1"/>
    <col min="8706" max="8708" width="19.28515625" customWidth="1"/>
    <col min="8709" max="8709" width="15.28515625" bestFit="1" customWidth="1"/>
    <col min="8710" max="8710" width="1.7109375" customWidth="1"/>
    <col min="8711" max="8713" width="19.28515625" customWidth="1"/>
    <col min="8714" max="8714" width="15.28515625" bestFit="1" customWidth="1"/>
    <col min="8962" max="8964" width="19.28515625" customWidth="1"/>
    <col min="8965" max="8965" width="15.28515625" bestFit="1" customWidth="1"/>
    <col min="8966" max="8966" width="1.7109375" customWidth="1"/>
    <col min="8967" max="8969" width="19.28515625" customWidth="1"/>
    <col min="8970" max="8970" width="15.28515625" bestFit="1" customWidth="1"/>
    <col min="9218" max="9220" width="19.28515625" customWidth="1"/>
    <col min="9221" max="9221" width="15.28515625" bestFit="1" customWidth="1"/>
    <col min="9222" max="9222" width="1.7109375" customWidth="1"/>
    <col min="9223" max="9225" width="19.28515625" customWidth="1"/>
    <col min="9226" max="9226" width="15.28515625" bestFit="1" customWidth="1"/>
    <col min="9474" max="9476" width="19.28515625" customWidth="1"/>
    <col min="9477" max="9477" width="15.28515625" bestFit="1" customWidth="1"/>
    <col min="9478" max="9478" width="1.7109375" customWidth="1"/>
    <col min="9479" max="9481" width="19.28515625" customWidth="1"/>
    <col min="9482" max="9482" width="15.28515625" bestFit="1" customWidth="1"/>
    <col min="9730" max="9732" width="19.28515625" customWidth="1"/>
    <col min="9733" max="9733" width="15.28515625" bestFit="1" customWidth="1"/>
    <col min="9734" max="9734" width="1.7109375" customWidth="1"/>
    <col min="9735" max="9737" width="19.28515625" customWidth="1"/>
    <col min="9738" max="9738" width="15.28515625" bestFit="1" customWidth="1"/>
    <col min="9986" max="9988" width="19.28515625" customWidth="1"/>
    <col min="9989" max="9989" width="15.28515625" bestFit="1" customWidth="1"/>
    <col min="9990" max="9990" width="1.7109375" customWidth="1"/>
    <col min="9991" max="9993" width="19.28515625" customWidth="1"/>
    <col min="9994" max="9994" width="15.28515625" bestFit="1" customWidth="1"/>
    <col min="10242" max="10244" width="19.28515625" customWidth="1"/>
    <col min="10245" max="10245" width="15.28515625" bestFit="1" customWidth="1"/>
    <col min="10246" max="10246" width="1.7109375" customWidth="1"/>
    <col min="10247" max="10249" width="19.28515625" customWidth="1"/>
    <col min="10250" max="10250" width="15.28515625" bestFit="1" customWidth="1"/>
    <col min="10498" max="10500" width="19.28515625" customWidth="1"/>
    <col min="10501" max="10501" width="15.28515625" bestFit="1" customWidth="1"/>
    <col min="10502" max="10502" width="1.7109375" customWidth="1"/>
    <col min="10503" max="10505" width="19.28515625" customWidth="1"/>
    <col min="10506" max="10506" width="15.28515625" bestFit="1" customWidth="1"/>
    <col min="10754" max="10756" width="19.28515625" customWidth="1"/>
    <col min="10757" max="10757" width="15.28515625" bestFit="1" customWidth="1"/>
    <col min="10758" max="10758" width="1.7109375" customWidth="1"/>
    <col min="10759" max="10761" width="19.28515625" customWidth="1"/>
    <col min="10762" max="10762" width="15.28515625" bestFit="1" customWidth="1"/>
    <col min="11010" max="11012" width="19.28515625" customWidth="1"/>
    <col min="11013" max="11013" width="15.28515625" bestFit="1" customWidth="1"/>
    <col min="11014" max="11014" width="1.7109375" customWidth="1"/>
    <col min="11015" max="11017" width="19.28515625" customWidth="1"/>
    <col min="11018" max="11018" width="15.28515625" bestFit="1" customWidth="1"/>
    <col min="11266" max="11268" width="19.28515625" customWidth="1"/>
    <col min="11269" max="11269" width="15.28515625" bestFit="1" customWidth="1"/>
    <col min="11270" max="11270" width="1.7109375" customWidth="1"/>
    <col min="11271" max="11273" width="19.28515625" customWidth="1"/>
    <col min="11274" max="11274" width="15.28515625" bestFit="1" customWidth="1"/>
    <col min="11522" max="11524" width="19.28515625" customWidth="1"/>
    <col min="11525" max="11525" width="15.28515625" bestFit="1" customWidth="1"/>
    <col min="11526" max="11526" width="1.7109375" customWidth="1"/>
    <col min="11527" max="11529" width="19.28515625" customWidth="1"/>
    <col min="11530" max="11530" width="15.28515625" bestFit="1" customWidth="1"/>
    <col min="11778" max="11780" width="19.28515625" customWidth="1"/>
    <col min="11781" max="11781" width="15.28515625" bestFit="1" customWidth="1"/>
    <col min="11782" max="11782" width="1.7109375" customWidth="1"/>
    <col min="11783" max="11785" width="19.28515625" customWidth="1"/>
    <col min="11786" max="11786" width="15.28515625" bestFit="1" customWidth="1"/>
    <col min="12034" max="12036" width="19.28515625" customWidth="1"/>
    <col min="12037" max="12037" width="15.28515625" bestFit="1" customWidth="1"/>
    <col min="12038" max="12038" width="1.7109375" customWidth="1"/>
    <col min="12039" max="12041" width="19.28515625" customWidth="1"/>
    <col min="12042" max="12042" width="15.28515625" bestFit="1" customWidth="1"/>
    <col min="12290" max="12292" width="19.28515625" customWidth="1"/>
    <col min="12293" max="12293" width="15.28515625" bestFit="1" customWidth="1"/>
    <col min="12294" max="12294" width="1.7109375" customWidth="1"/>
    <col min="12295" max="12297" width="19.28515625" customWidth="1"/>
    <col min="12298" max="12298" width="15.28515625" bestFit="1" customWidth="1"/>
    <col min="12546" max="12548" width="19.28515625" customWidth="1"/>
    <col min="12549" max="12549" width="15.28515625" bestFit="1" customWidth="1"/>
    <col min="12550" max="12550" width="1.7109375" customWidth="1"/>
    <col min="12551" max="12553" width="19.28515625" customWidth="1"/>
    <col min="12554" max="12554" width="15.28515625" bestFit="1" customWidth="1"/>
    <col min="12802" max="12804" width="19.28515625" customWidth="1"/>
    <col min="12805" max="12805" width="15.28515625" bestFit="1" customWidth="1"/>
    <col min="12806" max="12806" width="1.7109375" customWidth="1"/>
    <col min="12807" max="12809" width="19.28515625" customWidth="1"/>
    <col min="12810" max="12810" width="15.28515625" bestFit="1" customWidth="1"/>
    <col min="13058" max="13060" width="19.28515625" customWidth="1"/>
    <col min="13061" max="13061" width="15.28515625" bestFit="1" customWidth="1"/>
    <col min="13062" max="13062" width="1.7109375" customWidth="1"/>
    <col min="13063" max="13065" width="19.28515625" customWidth="1"/>
    <col min="13066" max="13066" width="15.28515625" bestFit="1" customWidth="1"/>
    <col min="13314" max="13316" width="19.28515625" customWidth="1"/>
    <col min="13317" max="13317" width="15.28515625" bestFit="1" customWidth="1"/>
    <col min="13318" max="13318" width="1.7109375" customWidth="1"/>
    <col min="13319" max="13321" width="19.28515625" customWidth="1"/>
    <col min="13322" max="13322" width="15.28515625" bestFit="1" customWidth="1"/>
    <col min="13570" max="13572" width="19.28515625" customWidth="1"/>
    <col min="13573" max="13573" width="15.28515625" bestFit="1" customWidth="1"/>
    <col min="13574" max="13574" width="1.7109375" customWidth="1"/>
    <col min="13575" max="13577" width="19.28515625" customWidth="1"/>
    <col min="13578" max="13578" width="15.28515625" bestFit="1" customWidth="1"/>
    <col min="13826" max="13828" width="19.28515625" customWidth="1"/>
    <col min="13829" max="13829" width="15.28515625" bestFit="1" customWidth="1"/>
    <col min="13830" max="13830" width="1.7109375" customWidth="1"/>
    <col min="13831" max="13833" width="19.28515625" customWidth="1"/>
    <col min="13834" max="13834" width="15.28515625" bestFit="1" customWidth="1"/>
    <col min="14082" max="14084" width="19.28515625" customWidth="1"/>
    <col min="14085" max="14085" width="15.28515625" bestFit="1" customWidth="1"/>
    <col min="14086" max="14086" width="1.7109375" customWidth="1"/>
    <col min="14087" max="14089" width="19.28515625" customWidth="1"/>
    <col min="14090" max="14090" width="15.28515625" bestFit="1" customWidth="1"/>
    <col min="14338" max="14340" width="19.28515625" customWidth="1"/>
    <col min="14341" max="14341" width="15.28515625" bestFit="1" customWidth="1"/>
    <col min="14342" max="14342" width="1.7109375" customWidth="1"/>
    <col min="14343" max="14345" width="19.28515625" customWidth="1"/>
    <col min="14346" max="14346" width="15.28515625" bestFit="1" customWidth="1"/>
    <col min="14594" max="14596" width="19.28515625" customWidth="1"/>
    <col min="14597" max="14597" width="15.28515625" bestFit="1" customWidth="1"/>
    <col min="14598" max="14598" width="1.7109375" customWidth="1"/>
    <col min="14599" max="14601" width="19.28515625" customWidth="1"/>
    <col min="14602" max="14602" width="15.28515625" bestFit="1" customWidth="1"/>
    <col min="14850" max="14852" width="19.28515625" customWidth="1"/>
    <col min="14853" max="14853" width="15.28515625" bestFit="1" customWidth="1"/>
    <col min="14854" max="14854" width="1.7109375" customWidth="1"/>
    <col min="14855" max="14857" width="19.28515625" customWidth="1"/>
    <col min="14858" max="14858" width="15.28515625" bestFit="1" customWidth="1"/>
    <col min="15106" max="15108" width="19.28515625" customWidth="1"/>
    <col min="15109" max="15109" width="15.28515625" bestFit="1" customWidth="1"/>
    <col min="15110" max="15110" width="1.7109375" customWidth="1"/>
    <col min="15111" max="15113" width="19.28515625" customWidth="1"/>
    <col min="15114" max="15114" width="15.28515625" bestFit="1" customWidth="1"/>
    <col min="15362" max="15364" width="19.28515625" customWidth="1"/>
    <col min="15365" max="15365" width="15.28515625" bestFit="1" customWidth="1"/>
    <col min="15366" max="15366" width="1.7109375" customWidth="1"/>
    <col min="15367" max="15369" width="19.28515625" customWidth="1"/>
    <col min="15370" max="15370" width="15.28515625" bestFit="1" customWidth="1"/>
    <col min="15618" max="15620" width="19.28515625" customWidth="1"/>
    <col min="15621" max="15621" width="15.28515625" bestFit="1" customWidth="1"/>
    <col min="15622" max="15622" width="1.7109375" customWidth="1"/>
    <col min="15623" max="15625" width="19.28515625" customWidth="1"/>
    <col min="15626" max="15626" width="15.28515625" bestFit="1" customWidth="1"/>
    <col min="15874" max="15876" width="19.28515625" customWidth="1"/>
    <col min="15877" max="15877" width="15.28515625" bestFit="1" customWidth="1"/>
    <col min="15878" max="15878" width="1.7109375" customWidth="1"/>
    <col min="15879" max="15881" width="19.28515625" customWidth="1"/>
    <col min="15882" max="15882" width="15.28515625" bestFit="1" customWidth="1"/>
    <col min="16130" max="16132" width="19.28515625" customWidth="1"/>
    <col min="16133" max="16133" width="15.28515625" bestFit="1" customWidth="1"/>
    <col min="16134" max="16134" width="1.7109375" customWidth="1"/>
    <col min="16135" max="16137" width="19.28515625" customWidth="1"/>
    <col min="16138" max="16138" width="15.28515625" bestFit="1" customWidth="1"/>
  </cols>
  <sheetData>
    <row r="2" spans="2:10" ht="15" customHeight="1" x14ac:dyDescent="0.25">
      <c r="B2" s="130" t="s">
        <v>1048</v>
      </c>
      <c r="C2" s="131"/>
      <c r="D2" s="132"/>
      <c r="E2" s="136">
        <v>43465</v>
      </c>
      <c r="G2" s="130" t="s">
        <v>1049</v>
      </c>
      <c r="H2" s="131"/>
      <c r="I2" s="132"/>
      <c r="J2" s="136">
        <v>43465</v>
      </c>
    </row>
    <row r="3" spans="2:10" ht="18.75" customHeight="1" thickBot="1" x14ac:dyDescent="0.3">
      <c r="B3" s="133"/>
      <c r="C3" s="134"/>
      <c r="D3" s="135"/>
      <c r="E3" s="137"/>
      <c r="F3" s="49"/>
      <c r="G3" s="133"/>
      <c r="H3" s="134"/>
      <c r="I3" s="135"/>
      <c r="J3" s="137"/>
    </row>
    <row r="4" spans="2:10" ht="19.5" thickBot="1" x14ac:dyDescent="0.35">
      <c r="B4" s="138" t="s">
        <v>1050</v>
      </c>
      <c r="C4" s="139"/>
      <c r="D4" s="140"/>
      <c r="E4" s="50"/>
      <c r="F4" s="51"/>
      <c r="G4" s="138" t="s">
        <v>1051</v>
      </c>
      <c r="H4" s="139"/>
      <c r="I4" s="140"/>
      <c r="J4" s="50"/>
    </row>
    <row r="5" spans="2:10" ht="16.5" thickBot="1" x14ac:dyDescent="0.3">
      <c r="B5" s="141" t="s">
        <v>1052</v>
      </c>
      <c r="C5" s="142"/>
      <c r="D5" s="143"/>
      <c r="E5" s="52"/>
      <c r="F5" s="53"/>
      <c r="G5" s="144" t="s">
        <v>1053</v>
      </c>
      <c r="H5" s="145"/>
      <c r="I5" s="146"/>
      <c r="J5" s="54"/>
    </row>
    <row r="6" spans="2:10" ht="16.5" thickBot="1" x14ac:dyDescent="0.3">
      <c r="B6" s="141" t="s">
        <v>1054</v>
      </c>
      <c r="C6" s="142"/>
      <c r="D6" s="143"/>
      <c r="E6" s="55"/>
      <c r="F6" s="56"/>
      <c r="G6" s="141" t="s">
        <v>1055</v>
      </c>
      <c r="H6" s="142"/>
      <c r="I6" s="143"/>
      <c r="J6" s="52"/>
    </row>
    <row r="7" spans="2:10" x14ac:dyDescent="0.25">
      <c r="B7" s="147" t="s">
        <v>1056</v>
      </c>
      <c r="C7" s="148"/>
      <c r="D7" s="149"/>
      <c r="E7" s="57"/>
      <c r="F7" s="56"/>
      <c r="G7" s="147" t="s">
        <v>1057</v>
      </c>
      <c r="H7" s="148"/>
      <c r="I7" s="149"/>
      <c r="J7" s="57"/>
    </row>
    <row r="8" spans="2:10" ht="15.75" thickBot="1" x14ac:dyDescent="0.3">
      <c r="B8" s="147" t="s">
        <v>1058</v>
      </c>
      <c r="C8" s="148"/>
      <c r="D8" s="149"/>
      <c r="E8" s="57"/>
      <c r="F8" s="56"/>
      <c r="G8" s="147" t="s">
        <v>1059</v>
      </c>
      <c r="H8" s="148"/>
      <c r="I8" s="149"/>
      <c r="J8" s="57"/>
    </row>
    <row r="9" spans="2:10" ht="16.5" thickBot="1" x14ac:dyDescent="0.3">
      <c r="B9" s="147" t="s">
        <v>1060</v>
      </c>
      <c r="C9" s="148"/>
      <c r="D9" s="149"/>
      <c r="E9" s="57"/>
      <c r="F9" s="56"/>
      <c r="G9" s="141" t="s">
        <v>1061</v>
      </c>
      <c r="H9" s="142"/>
      <c r="I9" s="143"/>
      <c r="J9" s="52"/>
    </row>
    <row r="10" spans="2:10" ht="16.5" thickBot="1" x14ac:dyDescent="0.3">
      <c r="B10" s="147" t="s">
        <v>1062</v>
      </c>
      <c r="C10" s="148"/>
      <c r="D10" s="149"/>
      <c r="E10" s="57"/>
      <c r="F10" s="56"/>
      <c r="G10" s="141" t="s">
        <v>1063</v>
      </c>
      <c r="H10" s="142"/>
      <c r="I10" s="143"/>
      <c r="J10" s="52"/>
    </row>
    <row r="11" spans="2:10" x14ac:dyDescent="0.25">
      <c r="B11" s="147" t="s">
        <v>1064</v>
      </c>
      <c r="C11" s="148"/>
      <c r="D11" s="149"/>
      <c r="E11" s="57"/>
      <c r="F11" s="56"/>
      <c r="G11" s="147" t="s">
        <v>1065</v>
      </c>
      <c r="H11" s="148"/>
      <c r="I11" s="149"/>
      <c r="J11" s="57"/>
    </row>
    <row r="12" spans="2:10" ht="15.75" thickBot="1" x14ac:dyDescent="0.3">
      <c r="B12" s="147" t="s">
        <v>1066</v>
      </c>
      <c r="C12" s="148"/>
      <c r="D12" s="149"/>
      <c r="E12" s="57"/>
      <c r="F12" s="56"/>
      <c r="G12" s="147" t="s">
        <v>1067</v>
      </c>
      <c r="H12" s="148"/>
      <c r="I12" s="149"/>
      <c r="J12" s="57"/>
    </row>
    <row r="13" spans="2:10" ht="15.75" customHeight="1" thickBot="1" x14ac:dyDescent="0.3">
      <c r="B13" s="147" t="s">
        <v>1068</v>
      </c>
      <c r="C13" s="148"/>
      <c r="D13" s="149"/>
      <c r="E13" s="57"/>
      <c r="F13" s="53"/>
      <c r="G13" s="141" t="s">
        <v>1069</v>
      </c>
      <c r="H13" s="142"/>
      <c r="I13" s="143"/>
      <c r="J13" s="58"/>
    </row>
    <row r="14" spans="2:10" ht="16.5" thickBot="1" x14ac:dyDescent="0.3">
      <c r="B14" s="147" t="s">
        <v>1070</v>
      </c>
      <c r="C14" s="148"/>
      <c r="D14" s="149"/>
      <c r="E14" s="57"/>
      <c r="F14" s="56"/>
      <c r="G14" s="141" t="s">
        <v>1071</v>
      </c>
      <c r="H14" s="142"/>
      <c r="I14" s="143"/>
      <c r="J14" s="58"/>
    </row>
    <row r="15" spans="2:10" x14ac:dyDescent="0.25">
      <c r="B15" s="147" t="s">
        <v>1072</v>
      </c>
      <c r="C15" s="148"/>
      <c r="D15" s="149"/>
      <c r="E15" s="57"/>
      <c r="F15" s="56"/>
      <c r="G15" s="147" t="s">
        <v>1073</v>
      </c>
      <c r="H15" s="148"/>
      <c r="I15" s="149"/>
      <c r="J15" s="57"/>
    </row>
    <row r="16" spans="2:10" ht="15.75" customHeight="1" thickBot="1" x14ac:dyDescent="0.3">
      <c r="B16" s="147" t="s">
        <v>1074</v>
      </c>
      <c r="C16" s="148"/>
      <c r="D16" s="149"/>
      <c r="E16" s="57"/>
      <c r="F16" s="56"/>
      <c r="G16" s="147" t="s">
        <v>1075</v>
      </c>
      <c r="H16" s="148"/>
      <c r="I16" s="149"/>
      <c r="J16" s="57"/>
    </row>
    <row r="17" spans="2:10" ht="16.5" thickBot="1" x14ac:dyDescent="0.3">
      <c r="B17" s="147" t="s">
        <v>1076</v>
      </c>
      <c r="C17" s="148"/>
      <c r="D17" s="149"/>
      <c r="E17" s="57"/>
      <c r="F17" s="56"/>
      <c r="G17" s="141" t="s">
        <v>1077</v>
      </c>
      <c r="H17" s="142"/>
      <c r="I17" s="143"/>
      <c r="J17" s="58"/>
    </row>
    <row r="18" spans="2:10" ht="16.5" thickBot="1" x14ac:dyDescent="0.3">
      <c r="B18" s="141" t="s">
        <v>1078</v>
      </c>
      <c r="C18" s="142"/>
      <c r="D18" s="143"/>
      <c r="E18" s="52"/>
      <c r="F18" s="56"/>
      <c r="G18" s="141" t="s">
        <v>1079</v>
      </c>
      <c r="H18" s="142"/>
      <c r="I18" s="143"/>
      <c r="J18" s="58"/>
    </row>
    <row r="19" spans="2:10" ht="15.75" customHeight="1" thickBot="1" x14ac:dyDescent="0.3">
      <c r="B19" s="141" t="s">
        <v>1080</v>
      </c>
      <c r="C19" s="142"/>
      <c r="D19" s="143"/>
      <c r="E19" s="59"/>
      <c r="F19" s="56"/>
      <c r="G19" s="141" t="s">
        <v>1081</v>
      </c>
      <c r="H19" s="142"/>
      <c r="I19" s="143"/>
      <c r="J19" s="58"/>
    </row>
    <row r="20" spans="2:10" ht="15.75" customHeight="1" thickBot="1" x14ac:dyDescent="0.3">
      <c r="B20" s="141" t="s">
        <v>1082</v>
      </c>
      <c r="C20" s="142"/>
      <c r="D20" s="143"/>
      <c r="E20" s="52"/>
      <c r="F20" s="56"/>
      <c r="G20" s="144" t="s">
        <v>1083</v>
      </c>
      <c r="H20" s="145"/>
      <c r="I20" s="146"/>
      <c r="J20" s="54"/>
    </row>
    <row r="21" spans="2:10" ht="19.5" thickBot="1" x14ac:dyDescent="0.35">
      <c r="B21" s="141" t="s">
        <v>1084</v>
      </c>
      <c r="C21" s="142"/>
      <c r="D21" s="143"/>
      <c r="E21" s="60"/>
      <c r="F21" s="56"/>
      <c r="G21" s="138" t="s">
        <v>1085</v>
      </c>
      <c r="H21" s="139"/>
      <c r="I21" s="140"/>
      <c r="J21" s="61"/>
    </row>
    <row r="22" spans="2:10" ht="16.5" customHeight="1" thickBot="1" x14ac:dyDescent="0.35">
      <c r="B22" s="138" t="s">
        <v>1086</v>
      </c>
      <c r="C22" s="139"/>
      <c r="D22" s="140"/>
      <c r="E22" s="50"/>
      <c r="F22" s="56"/>
      <c r="G22" s="141" t="s">
        <v>1087</v>
      </c>
      <c r="H22" s="142"/>
      <c r="I22" s="143"/>
      <c r="J22" s="62"/>
    </row>
    <row r="23" spans="2:10" ht="16.5" thickBot="1" x14ac:dyDescent="0.3">
      <c r="B23" s="141" t="s">
        <v>1088</v>
      </c>
      <c r="C23" s="142"/>
      <c r="D23" s="143"/>
      <c r="E23" s="52"/>
      <c r="F23" s="56"/>
      <c r="G23" s="141" t="s">
        <v>1089</v>
      </c>
      <c r="H23" s="142"/>
      <c r="I23" s="143"/>
      <c r="J23" s="62"/>
    </row>
    <row r="24" spans="2:10" ht="15.75" customHeight="1" thickBot="1" x14ac:dyDescent="0.3">
      <c r="B24" s="147" t="s">
        <v>1090</v>
      </c>
      <c r="C24" s="148"/>
      <c r="D24" s="149"/>
      <c r="E24" s="57"/>
      <c r="F24" s="56"/>
      <c r="G24" s="147" t="s">
        <v>1091</v>
      </c>
      <c r="H24" s="148"/>
      <c r="I24" s="149"/>
      <c r="J24" s="63"/>
    </row>
    <row r="25" spans="2:10" ht="15.75" customHeight="1" thickBot="1" x14ac:dyDescent="0.3">
      <c r="B25" s="147" t="s">
        <v>1092</v>
      </c>
      <c r="C25" s="148"/>
      <c r="D25" s="149"/>
      <c r="E25" s="57"/>
      <c r="F25" s="53"/>
      <c r="G25" s="141" t="s">
        <v>1093</v>
      </c>
      <c r="H25" s="142"/>
      <c r="I25" s="143"/>
      <c r="J25" s="62"/>
    </row>
    <row r="26" spans="2:10" ht="16.5" thickBot="1" x14ac:dyDescent="0.3">
      <c r="B26" s="147" t="s">
        <v>1094</v>
      </c>
      <c r="C26" s="148"/>
      <c r="D26" s="149"/>
      <c r="E26" s="64"/>
      <c r="F26" s="65"/>
      <c r="G26" s="141" t="s">
        <v>1095</v>
      </c>
      <c r="H26" s="142"/>
      <c r="I26" s="143"/>
      <c r="J26" s="62"/>
    </row>
    <row r="27" spans="2:10" ht="16.5" thickBot="1" x14ac:dyDescent="0.3">
      <c r="B27" s="147" t="s">
        <v>1096</v>
      </c>
      <c r="C27" s="148"/>
      <c r="D27" s="149"/>
      <c r="E27" s="64"/>
      <c r="F27" s="65"/>
      <c r="G27" s="141" t="s">
        <v>1097</v>
      </c>
      <c r="H27" s="142"/>
      <c r="I27" s="143"/>
      <c r="J27" s="62"/>
    </row>
    <row r="28" spans="2:10" ht="19.5" thickBot="1" x14ac:dyDescent="0.35">
      <c r="B28" s="147" t="s">
        <v>1098</v>
      </c>
      <c r="C28" s="148"/>
      <c r="D28" s="149"/>
      <c r="E28" s="64"/>
      <c r="F28" s="53"/>
      <c r="G28" s="138" t="s">
        <v>1099</v>
      </c>
      <c r="H28" s="139"/>
      <c r="I28" s="140"/>
      <c r="J28" s="50"/>
    </row>
    <row r="29" spans="2:10" ht="15.75" customHeight="1" thickBot="1" x14ac:dyDescent="0.3">
      <c r="B29" s="141" t="s">
        <v>1100</v>
      </c>
      <c r="C29" s="142"/>
      <c r="D29" s="143"/>
      <c r="E29" s="52"/>
      <c r="F29" s="53"/>
      <c r="G29" s="141" t="s">
        <v>1101</v>
      </c>
      <c r="H29" s="142"/>
      <c r="I29" s="143"/>
      <c r="J29" s="52"/>
    </row>
    <row r="30" spans="2:10" ht="16.5" thickBot="1" x14ac:dyDescent="0.3">
      <c r="B30" s="147" t="s">
        <v>1102</v>
      </c>
      <c r="C30" s="148"/>
      <c r="D30" s="149"/>
      <c r="E30" s="57"/>
      <c r="F30" s="53"/>
      <c r="G30" s="141" t="s">
        <v>1103</v>
      </c>
      <c r="H30" s="142"/>
      <c r="I30" s="143"/>
      <c r="J30" s="52"/>
    </row>
    <row r="31" spans="2:10" ht="15" customHeight="1" x14ac:dyDescent="0.25">
      <c r="B31" s="147" t="s">
        <v>1104</v>
      </c>
      <c r="C31" s="148"/>
      <c r="D31" s="149"/>
      <c r="E31" s="57"/>
      <c r="F31" s="53"/>
      <c r="G31" s="147" t="s">
        <v>1105</v>
      </c>
      <c r="H31" s="148"/>
      <c r="I31" s="149"/>
      <c r="J31" s="66"/>
    </row>
    <row r="32" spans="2:10" x14ac:dyDescent="0.25">
      <c r="B32" s="147" t="s">
        <v>1106</v>
      </c>
      <c r="C32" s="148"/>
      <c r="D32" s="149"/>
      <c r="E32" s="57"/>
      <c r="F32" s="53"/>
      <c r="G32" s="147" t="s">
        <v>1107</v>
      </c>
      <c r="H32" s="148"/>
      <c r="I32" s="149"/>
      <c r="J32" s="66"/>
    </row>
    <row r="33" spans="2:12" ht="15.75" thickBot="1" x14ac:dyDescent="0.3">
      <c r="B33" s="147" t="s">
        <v>1108</v>
      </c>
      <c r="C33" s="148"/>
      <c r="D33" s="149"/>
      <c r="E33" s="57"/>
      <c r="F33" s="53"/>
      <c r="G33" s="147" t="s">
        <v>1109</v>
      </c>
      <c r="H33" s="148"/>
      <c r="I33" s="149"/>
      <c r="J33" s="66"/>
    </row>
    <row r="34" spans="2:12" ht="15.75" customHeight="1" thickBot="1" x14ac:dyDescent="0.3">
      <c r="B34" s="141" t="s">
        <v>1110</v>
      </c>
      <c r="C34" s="142"/>
      <c r="D34" s="143"/>
      <c r="E34" s="60"/>
      <c r="F34" s="56"/>
      <c r="G34" s="141" t="s">
        <v>1111</v>
      </c>
      <c r="H34" s="142"/>
      <c r="I34" s="143"/>
      <c r="J34" s="67"/>
    </row>
    <row r="35" spans="2:12" ht="15.75" customHeight="1" thickBot="1" x14ac:dyDescent="0.3">
      <c r="B35" s="141" t="s">
        <v>1112</v>
      </c>
      <c r="C35" s="142"/>
      <c r="D35" s="143"/>
      <c r="E35" s="59"/>
      <c r="F35" s="56"/>
      <c r="G35" s="141" t="s">
        <v>1113</v>
      </c>
      <c r="H35" s="142"/>
      <c r="I35" s="143"/>
      <c r="J35" s="67"/>
    </row>
    <row r="36" spans="2:12" ht="15.75" customHeight="1" thickBot="1" x14ac:dyDescent="0.3">
      <c r="B36" s="141" t="s">
        <v>1114</v>
      </c>
      <c r="C36" s="142"/>
      <c r="D36" s="143"/>
      <c r="E36" s="60"/>
      <c r="F36" s="56"/>
      <c r="G36" s="147" t="s">
        <v>1115</v>
      </c>
      <c r="H36" s="148"/>
      <c r="I36" s="149"/>
      <c r="J36" s="57"/>
    </row>
    <row r="37" spans="2:12" ht="15.75" customHeight="1" thickBot="1" x14ac:dyDescent="0.3">
      <c r="B37" s="141" t="s">
        <v>1116</v>
      </c>
      <c r="C37" s="142"/>
      <c r="D37" s="143"/>
      <c r="E37" s="52"/>
      <c r="F37" s="56"/>
      <c r="G37" s="147" t="s">
        <v>1117</v>
      </c>
      <c r="H37" s="148"/>
      <c r="I37" s="149"/>
      <c r="J37" s="57"/>
    </row>
    <row r="38" spans="2:12" x14ac:dyDescent="0.25">
      <c r="B38" s="147" t="s">
        <v>1118</v>
      </c>
      <c r="C38" s="148"/>
      <c r="D38" s="149"/>
      <c r="E38" s="59"/>
      <c r="F38" s="56"/>
      <c r="G38" s="147" t="s">
        <v>1119</v>
      </c>
      <c r="H38" s="148"/>
      <c r="I38" s="149"/>
      <c r="J38" s="57"/>
    </row>
    <row r="39" spans="2:12" ht="15.75" thickBot="1" x14ac:dyDescent="0.3">
      <c r="B39" s="147" t="s">
        <v>1120</v>
      </c>
      <c r="C39" s="148"/>
      <c r="D39" s="149"/>
      <c r="E39" s="59"/>
      <c r="F39" s="53"/>
      <c r="G39" s="147" t="s">
        <v>1121</v>
      </c>
      <c r="H39" s="148"/>
      <c r="I39" s="149"/>
      <c r="J39" s="57"/>
    </row>
    <row r="40" spans="2:12" ht="15.75" customHeight="1" thickBot="1" x14ac:dyDescent="0.3">
      <c r="B40" s="147" t="s">
        <v>1122</v>
      </c>
      <c r="C40" s="148"/>
      <c r="D40" s="149"/>
      <c r="E40" s="59"/>
      <c r="F40" s="65"/>
      <c r="G40" s="141" t="s">
        <v>1114</v>
      </c>
      <c r="H40" s="142"/>
      <c r="I40" s="143"/>
      <c r="J40" s="67"/>
    </row>
    <row r="41" spans="2:12" s="70" customFormat="1" ht="27.75" customHeight="1" thickBot="1" x14ac:dyDescent="0.35">
      <c r="B41" s="150" t="s">
        <v>1123</v>
      </c>
      <c r="C41" s="150"/>
      <c r="D41" s="150"/>
      <c r="E41" s="68"/>
      <c r="F41" s="69"/>
      <c r="G41" s="150" t="s">
        <v>1124</v>
      </c>
      <c r="H41" s="150"/>
      <c r="I41" s="150"/>
      <c r="J41" s="68"/>
      <c r="L41" s="71"/>
    </row>
    <row r="42" spans="2:12" x14ac:dyDescent="0.25">
      <c r="J42" s="72"/>
    </row>
  </sheetData>
  <mergeCells count="80">
    <mergeCell ref="B41:D41"/>
    <mergeCell ref="G41:I41"/>
    <mergeCell ref="B38:D38"/>
    <mergeCell ref="G38:I38"/>
    <mergeCell ref="B39:D39"/>
    <mergeCell ref="G39:I39"/>
    <mergeCell ref="B40:D40"/>
    <mergeCell ref="G40:I40"/>
    <mergeCell ref="B35:D35"/>
    <mergeCell ref="G35:I35"/>
    <mergeCell ref="B36:D36"/>
    <mergeCell ref="G36:I36"/>
    <mergeCell ref="B37:D37"/>
    <mergeCell ref="G37:I37"/>
    <mergeCell ref="B32:D32"/>
    <mergeCell ref="G32:I32"/>
    <mergeCell ref="B33:D33"/>
    <mergeCell ref="G33:I33"/>
    <mergeCell ref="B34:D34"/>
    <mergeCell ref="G34:I34"/>
    <mergeCell ref="B29:D29"/>
    <mergeCell ref="G29:I29"/>
    <mergeCell ref="B30:D30"/>
    <mergeCell ref="G30:I30"/>
    <mergeCell ref="B31:D31"/>
    <mergeCell ref="G31:I31"/>
    <mergeCell ref="B26:D26"/>
    <mergeCell ref="G26:I26"/>
    <mergeCell ref="B27:D27"/>
    <mergeCell ref="G27:I27"/>
    <mergeCell ref="B28:D28"/>
    <mergeCell ref="G28:I28"/>
    <mergeCell ref="B23:D23"/>
    <mergeCell ref="G23:I23"/>
    <mergeCell ref="B24:D24"/>
    <mergeCell ref="G24:I24"/>
    <mergeCell ref="B25:D25"/>
    <mergeCell ref="G25:I25"/>
    <mergeCell ref="B20:D20"/>
    <mergeCell ref="G20:I20"/>
    <mergeCell ref="B21:D21"/>
    <mergeCell ref="G21:I21"/>
    <mergeCell ref="B22:D22"/>
    <mergeCell ref="G22:I22"/>
    <mergeCell ref="B17:D17"/>
    <mergeCell ref="G17:I17"/>
    <mergeCell ref="B18:D18"/>
    <mergeCell ref="G18:I18"/>
    <mergeCell ref="B19:D19"/>
    <mergeCell ref="G19:I19"/>
    <mergeCell ref="B14:D14"/>
    <mergeCell ref="G14:I14"/>
    <mergeCell ref="B15:D15"/>
    <mergeCell ref="G15:I15"/>
    <mergeCell ref="B16:D16"/>
    <mergeCell ref="G16:I16"/>
    <mergeCell ref="B11:D11"/>
    <mergeCell ref="G11:I11"/>
    <mergeCell ref="B12:D12"/>
    <mergeCell ref="G12:I12"/>
    <mergeCell ref="B13:D13"/>
    <mergeCell ref="G13:I13"/>
    <mergeCell ref="B8:D8"/>
    <mergeCell ref="G8:I8"/>
    <mergeCell ref="B9:D9"/>
    <mergeCell ref="G9:I9"/>
    <mergeCell ref="B10:D10"/>
    <mergeCell ref="G10:I10"/>
    <mergeCell ref="B5:D5"/>
    <mergeCell ref="G5:I5"/>
    <mergeCell ref="B6:D6"/>
    <mergeCell ref="G6:I6"/>
    <mergeCell ref="B7:D7"/>
    <mergeCell ref="G7:I7"/>
    <mergeCell ref="B2:D3"/>
    <mergeCell ref="E2:E3"/>
    <mergeCell ref="G2:I3"/>
    <mergeCell ref="J2:J3"/>
    <mergeCell ref="B4:D4"/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</vt:lpstr>
      <vt:lpstr>Mayores</vt:lpstr>
      <vt:lpstr>Diario</vt:lpstr>
      <vt:lpstr>SumasSaldos</vt:lpstr>
      <vt:lpstr>balance situación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IEDA</dc:creator>
  <cp:lastModifiedBy>IEDA</cp:lastModifiedBy>
  <dcterms:created xsi:type="dcterms:W3CDTF">2017-11-20T11:34:35Z</dcterms:created>
  <dcterms:modified xsi:type="dcterms:W3CDTF">2017-12-04T12:20:54Z</dcterms:modified>
</cp:coreProperties>
</file>